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gemeen\Product brochures\Website\Doc's\"/>
    </mc:Choice>
  </mc:AlternateContent>
  <xr:revisionPtr revIDLastSave="0" documentId="13_ncr:1_{ED5FCE03-5356-4736-89A2-11D830275E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slijst producten" sheetId="1" r:id="rId1"/>
    <sheet name="Bijbehorende art." sheetId="3" r:id="rId2"/>
  </sheets>
  <definedNames>
    <definedName name="_xlnm._FilterDatabase" localSheetId="1" hidden="1">'Bijbehorende art.'!$I$12:$I$803</definedName>
    <definedName name="_xlnm._FilterDatabase" localSheetId="0" hidden="1">'Prijslijst producten'!$J$10:$J$417</definedName>
    <definedName name="_xlnm.Print_Area" localSheetId="0">'Prijslijst producten'!$A$1:$W$419</definedName>
    <definedName name="_xlnm.Print_Titles" localSheetId="1">'Bijbehorende art.'!$11:$12</definedName>
    <definedName name="_xlnm.Print_Titles" localSheetId="0">'Prijslijst producten'!$9:$10</definedName>
    <definedName name="Print_Area" localSheetId="1">'Bijbehorende art.'!$A$1:$T$803</definedName>
    <definedName name="Print_Area" localSheetId="0">'Prijslijst producten'!$A$1:$W$417</definedName>
    <definedName name="Print_Titles" localSheetId="1">'Bijbehorende art.'!$1:$12</definedName>
    <definedName name="Print_Titles" localSheetId="0">'Prijslijst producten'!$1:$10</definedName>
    <definedName name="skuId" localSheetId="1">'Bijbehorende art.'!$A$155</definedName>
    <definedName name="skuId" localSheetId="0">'Prijslijst producten'!$A$226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7" i="1" l="1"/>
  <c r="P137" i="1"/>
  <c r="N137" i="1"/>
  <c r="O137" i="1" s="1"/>
  <c r="Q137" i="1" s="1"/>
  <c r="R137" i="1" s="1"/>
  <c r="S137" i="1" s="1"/>
  <c r="N136" i="1"/>
  <c r="O136" i="1" s="1"/>
  <c r="Q136" i="1" s="1"/>
  <c r="R136" i="1" s="1"/>
  <c r="S136" i="1" s="1"/>
  <c r="P136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11" i="1"/>
  <c r="N59" i="1"/>
  <c r="O59" i="1" s="1"/>
  <c r="P58" i="1"/>
  <c r="N58" i="1"/>
  <c r="O58" i="1" s="1"/>
  <c r="Q58" i="1" s="1"/>
  <c r="R58" i="1" s="1"/>
  <c r="S58" i="1" s="1"/>
  <c r="L58" i="1" s="1"/>
  <c r="K58" i="1"/>
  <c r="K59" i="1"/>
  <c r="P59" i="1" s="1"/>
  <c r="K60" i="1"/>
  <c r="P60" i="1" s="1"/>
  <c r="U417" i="1"/>
  <c r="K56" i="1"/>
  <c r="K57" i="1"/>
  <c r="N57" i="1" s="1"/>
  <c r="O57" i="1" s="1"/>
  <c r="K302" i="1"/>
  <c r="N302" i="1" s="1"/>
  <c r="O302" i="1" s="1"/>
  <c r="K301" i="1"/>
  <c r="N301" i="1" s="1"/>
  <c r="O301" i="1" s="1"/>
  <c r="K401" i="1"/>
  <c r="N60" i="1" l="1"/>
  <c r="O60" i="1" s="1"/>
  <c r="Q60" i="1" s="1"/>
  <c r="R60" i="1" s="1"/>
  <c r="S60" i="1" s="1"/>
  <c r="L60" i="1" s="1"/>
  <c r="Q59" i="1"/>
  <c r="R59" i="1" s="1"/>
  <c r="S59" i="1" s="1"/>
  <c r="L59" i="1" s="1"/>
  <c r="P56" i="1"/>
  <c r="N56" i="1"/>
  <c r="O56" i="1" s="1"/>
  <c r="P57" i="1"/>
  <c r="Q57" i="1" s="1"/>
  <c r="R57" i="1" s="1"/>
  <c r="S57" i="1" s="1"/>
  <c r="L57" i="1" s="1"/>
  <c r="P301" i="1"/>
  <c r="Q301" i="1" s="1"/>
  <c r="R301" i="1" s="1"/>
  <c r="S301" i="1" s="1"/>
  <c r="P302" i="1"/>
  <c r="Q302" i="1" s="1"/>
  <c r="R302" i="1" s="1"/>
  <c r="S302" i="1" s="1"/>
  <c r="P401" i="1"/>
  <c r="N401" i="1"/>
  <c r="O401" i="1" s="1"/>
  <c r="K125" i="1"/>
  <c r="K124" i="1"/>
  <c r="Q401" i="1" l="1"/>
  <c r="R401" i="1" s="1"/>
  <c r="S401" i="1" s="1"/>
  <c r="Q56" i="1"/>
  <c r="R56" i="1" s="1"/>
  <c r="S56" i="1" s="1"/>
  <c r="L56" i="1" s="1"/>
  <c r="P124" i="1"/>
  <c r="N124" i="1"/>
  <c r="O124" i="1" s="1"/>
  <c r="N125" i="1"/>
  <c r="O125" i="1" s="1"/>
  <c r="P125" i="1"/>
  <c r="Q124" i="1" l="1"/>
  <c r="R124" i="1" s="1"/>
  <c r="S124" i="1" s="1"/>
  <c r="L124" i="1" s="1"/>
  <c r="Q125" i="1"/>
  <c r="R125" i="1" s="1"/>
  <c r="S125" i="1" s="1"/>
  <c r="L125" i="1" s="1"/>
  <c r="T6" i="3" l="1"/>
  <c r="J797" i="3"/>
  <c r="M797" i="3" s="1"/>
  <c r="N797" i="3" s="1"/>
  <c r="J796" i="3"/>
  <c r="M796" i="3" s="1"/>
  <c r="N796" i="3" s="1"/>
  <c r="J788" i="3"/>
  <c r="M788" i="3" s="1"/>
  <c r="N788" i="3" s="1"/>
  <c r="J787" i="3"/>
  <c r="M787" i="3" s="1"/>
  <c r="N787" i="3" s="1"/>
  <c r="J779" i="3"/>
  <c r="M779" i="3" s="1"/>
  <c r="N779" i="3" s="1"/>
  <c r="J778" i="3"/>
  <c r="M778" i="3" s="1"/>
  <c r="N778" i="3" s="1"/>
  <c r="J770" i="3"/>
  <c r="M770" i="3" s="1"/>
  <c r="N770" i="3" s="1"/>
  <c r="J769" i="3"/>
  <c r="M769" i="3" s="1"/>
  <c r="N769" i="3" s="1"/>
  <c r="J761" i="3"/>
  <c r="M761" i="3" s="1"/>
  <c r="N761" i="3" s="1"/>
  <c r="J760" i="3"/>
  <c r="O760" i="3" s="1"/>
  <c r="J752" i="3"/>
  <c r="M752" i="3" s="1"/>
  <c r="N752" i="3" s="1"/>
  <c r="J751" i="3"/>
  <c r="M751" i="3" s="1"/>
  <c r="N751" i="3" s="1"/>
  <c r="J744" i="3"/>
  <c r="M744" i="3" s="1"/>
  <c r="N744" i="3" s="1"/>
  <c r="J743" i="3"/>
  <c r="M743" i="3" s="1"/>
  <c r="N743" i="3" s="1"/>
  <c r="J735" i="3"/>
  <c r="M735" i="3" s="1"/>
  <c r="N735" i="3" s="1"/>
  <c r="J734" i="3"/>
  <c r="M734" i="3" s="1"/>
  <c r="N734" i="3" s="1"/>
  <c r="J726" i="3"/>
  <c r="M726" i="3" s="1"/>
  <c r="N726" i="3" s="1"/>
  <c r="J725" i="3"/>
  <c r="O725" i="3" s="1"/>
  <c r="J710" i="3"/>
  <c r="M710" i="3" s="1"/>
  <c r="N710" i="3" s="1"/>
  <c r="J709" i="3"/>
  <c r="M709" i="3" s="1"/>
  <c r="N709" i="3" s="1"/>
  <c r="J694" i="3"/>
  <c r="M694" i="3" s="1"/>
  <c r="N694" i="3" s="1"/>
  <c r="J693" i="3"/>
  <c r="O693" i="3" s="1"/>
  <c r="J675" i="3"/>
  <c r="M675" i="3" s="1"/>
  <c r="N675" i="3" s="1"/>
  <c r="J674" i="3"/>
  <c r="M674" i="3" s="1"/>
  <c r="N674" i="3" s="1"/>
  <c r="O796" i="3" l="1"/>
  <c r="P796" i="3" s="1"/>
  <c r="Q796" i="3" s="1"/>
  <c r="R796" i="3" s="1"/>
  <c r="K796" i="3" s="1"/>
  <c r="O797" i="3"/>
  <c r="P797" i="3" s="1"/>
  <c r="Q797" i="3" s="1"/>
  <c r="R797" i="3" s="1"/>
  <c r="K797" i="3" s="1"/>
  <c r="O787" i="3"/>
  <c r="P787" i="3" s="1"/>
  <c r="Q787" i="3" s="1"/>
  <c r="R787" i="3" s="1"/>
  <c r="K787" i="3" s="1"/>
  <c r="O788" i="3"/>
  <c r="P788" i="3" s="1"/>
  <c r="Q788" i="3" s="1"/>
  <c r="R788" i="3" s="1"/>
  <c r="K788" i="3" s="1"/>
  <c r="O778" i="3"/>
  <c r="P778" i="3" s="1"/>
  <c r="Q778" i="3" s="1"/>
  <c r="R778" i="3" s="1"/>
  <c r="K778" i="3" s="1"/>
  <c r="O779" i="3"/>
  <c r="P779" i="3" s="1"/>
  <c r="Q779" i="3" s="1"/>
  <c r="R779" i="3" s="1"/>
  <c r="K779" i="3" s="1"/>
  <c r="O769" i="3"/>
  <c r="P769" i="3" s="1"/>
  <c r="Q769" i="3" s="1"/>
  <c r="R769" i="3" s="1"/>
  <c r="K769" i="3" s="1"/>
  <c r="O770" i="3"/>
  <c r="P770" i="3" s="1"/>
  <c r="Q770" i="3" s="1"/>
  <c r="R770" i="3" s="1"/>
  <c r="K770" i="3" s="1"/>
  <c r="O761" i="3"/>
  <c r="P761" i="3" s="1"/>
  <c r="Q761" i="3" s="1"/>
  <c r="R761" i="3" s="1"/>
  <c r="K761" i="3" s="1"/>
  <c r="M760" i="3"/>
  <c r="N760" i="3" s="1"/>
  <c r="P760" i="3" s="1"/>
  <c r="Q760" i="3" s="1"/>
  <c r="R760" i="3" s="1"/>
  <c r="K760" i="3" s="1"/>
  <c r="O751" i="3"/>
  <c r="P751" i="3" s="1"/>
  <c r="Q751" i="3" s="1"/>
  <c r="R751" i="3" s="1"/>
  <c r="K751" i="3" s="1"/>
  <c r="O752" i="3"/>
  <c r="P752" i="3" s="1"/>
  <c r="Q752" i="3" s="1"/>
  <c r="R752" i="3" s="1"/>
  <c r="K752" i="3" s="1"/>
  <c r="O743" i="3"/>
  <c r="P743" i="3" s="1"/>
  <c r="Q743" i="3" s="1"/>
  <c r="R743" i="3" s="1"/>
  <c r="K743" i="3" s="1"/>
  <c r="O744" i="3"/>
  <c r="P744" i="3" s="1"/>
  <c r="Q744" i="3" s="1"/>
  <c r="R744" i="3" s="1"/>
  <c r="K744" i="3" s="1"/>
  <c r="O735" i="3"/>
  <c r="P735" i="3" s="1"/>
  <c r="Q735" i="3" s="1"/>
  <c r="R735" i="3" s="1"/>
  <c r="K735" i="3" s="1"/>
  <c r="O734" i="3"/>
  <c r="P734" i="3" s="1"/>
  <c r="Q734" i="3" s="1"/>
  <c r="R734" i="3" s="1"/>
  <c r="K734" i="3" s="1"/>
  <c r="O726" i="3"/>
  <c r="P726" i="3" s="1"/>
  <c r="Q726" i="3" s="1"/>
  <c r="R726" i="3" s="1"/>
  <c r="K726" i="3" s="1"/>
  <c r="M725" i="3"/>
  <c r="N725" i="3" s="1"/>
  <c r="P725" i="3" s="1"/>
  <c r="Q725" i="3" s="1"/>
  <c r="R725" i="3" s="1"/>
  <c r="K725" i="3" s="1"/>
  <c r="O710" i="3"/>
  <c r="P710" i="3" s="1"/>
  <c r="Q710" i="3" s="1"/>
  <c r="R710" i="3" s="1"/>
  <c r="K710" i="3" s="1"/>
  <c r="O709" i="3"/>
  <c r="P709" i="3" s="1"/>
  <c r="Q709" i="3" s="1"/>
  <c r="R709" i="3" s="1"/>
  <c r="K709" i="3" s="1"/>
  <c r="O694" i="3"/>
  <c r="P694" i="3" s="1"/>
  <c r="Q694" i="3" s="1"/>
  <c r="R694" i="3" s="1"/>
  <c r="K694" i="3" s="1"/>
  <c r="M693" i="3"/>
  <c r="N693" i="3" s="1"/>
  <c r="P693" i="3" s="1"/>
  <c r="Q693" i="3" s="1"/>
  <c r="R693" i="3" s="1"/>
  <c r="K693" i="3" s="1"/>
  <c r="O674" i="3"/>
  <c r="P674" i="3" s="1"/>
  <c r="Q674" i="3" s="1"/>
  <c r="R674" i="3" s="1"/>
  <c r="K674" i="3" s="1"/>
  <c r="O675" i="3"/>
  <c r="P675" i="3" s="1"/>
  <c r="Q675" i="3" s="1"/>
  <c r="R675" i="3" s="1"/>
  <c r="K675" i="3" s="1"/>
  <c r="J68" i="3"/>
  <c r="M68" i="3" s="1"/>
  <c r="N68" i="3" s="1"/>
  <c r="O68" i="3" l="1"/>
  <c r="P68" i="3" s="1"/>
  <c r="Q68" i="3" s="1"/>
  <c r="R68" i="3" s="1"/>
  <c r="K68" i="3" s="1"/>
  <c r="J300" i="3"/>
  <c r="M300" i="3" s="1"/>
  <c r="N300" i="3" s="1"/>
  <c r="J293" i="3"/>
  <c r="M293" i="3" s="1"/>
  <c r="N293" i="3" s="1"/>
  <c r="J308" i="3"/>
  <c r="M308" i="3" s="1"/>
  <c r="N308" i="3" s="1"/>
  <c r="J315" i="3"/>
  <c r="J322" i="3"/>
  <c r="J329" i="3"/>
  <c r="M329" i="3" s="1"/>
  <c r="N329" i="3" s="1"/>
  <c r="J336" i="3"/>
  <c r="O336" i="3" s="1"/>
  <c r="J287" i="3"/>
  <c r="M287" i="3" s="1"/>
  <c r="N287" i="3" s="1"/>
  <c r="J174" i="3"/>
  <c r="J148" i="3"/>
  <c r="M148" i="3" s="1"/>
  <c r="N148" i="3" s="1"/>
  <c r="J147" i="3"/>
  <c r="M147" i="3" s="1"/>
  <c r="N147" i="3" s="1"/>
  <c r="J146" i="3"/>
  <c r="M146" i="3" s="1"/>
  <c r="N146" i="3" s="1"/>
  <c r="J145" i="3"/>
  <c r="M145" i="3" s="1"/>
  <c r="N145" i="3" s="1"/>
  <c r="J83" i="3"/>
  <c r="O83" i="3" s="1"/>
  <c r="J82" i="3"/>
  <c r="O82" i="3" s="1"/>
  <c r="J81" i="3"/>
  <c r="J80" i="3"/>
  <c r="O80" i="3" s="1"/>
  <c r="O300" i="3" l="1"/>
  <c r="P300" i="3" s="1"/>
  <c r="Q300" i="3" s="1"/>
  <c r="R300" i="3" s="1"/>
  <c r="K300" i="3" s="1"/>
  <c r="O293" i="3"/>
  <c r="P293" i="3" s="1"/>
  <c r="Q293" i="3" s="1"/>
  <c r="R293" i="3" s="1"/>
  <c r="K293" i="3" s="1"/>
  <c r="O308" i="3"/>
  <c r="P308" i="3" s="1"/>
  <c r="Q308" i="3" s="1"/>
  <c r="R308" i="3" s="1"/>
  <c r="K308" i="3" s="1"/>
  <c r="O315" i="3"/>
  <c r="M315" i="3"/>
  <c r="N315" i="3" s="1"/>
  <c r="M322" i="3"/>
  <c r="N322" i="3" s="1"/>
  <c r="O322" i="3"/>
  <c r="O329" i="3"/>
  <c r="P329" i="3" s="1"/>
  <c r="Q329" i="3" s="1"/>
  <c r="R329" i="3" s="1"/>
  <c r="K329" i="3" s="1"/>
  <c r="M336" i="3"/>
  <c r="N336" i="3" s="1"/>
  <c r="P336" i="3" s="1"/>
  <c r="Q336" i="3" s="1"/>
  <c r="R336" i="3" s="1"/>
  <c r="K336" i="3" s="1"/>
  <c r="O287" i="3"/>
  <c r="P287" i="3" s="1"/>
  <c r="Q287" i="3" s="1"/>
  <c r="R287" i="3" s="1"/>
  <c r="K287" i="3" s="1"/>
  <c r="M174" i="3"/>
  <c r="N174" i="3" s="1"/>
  <c r="O174" i="3"/>
  <c r="O145" i="3"/>
  <c r="P145" i="3" s="1"/>
  <c r="Q145" i="3" s="1"/>
  <c r="R145" i="3" s="1"/>
  <c r="K145" i="3" s="1"/>
  <c r="O146" i="3"/>
  <c r="P146" i="3" s="1"/>
  <c r="Q146" i="3" s="1"/>
  <c r="R146" i="3" s="1"/>
  <c r="K146" i="3" s="1"/>
  <c r="O147" i="3"/>
  <c r="P147" i="3" s="1"/>
  <c r="Q147" i="3" s="1"/>
  <c r="R147" i="3" s="1"/>
  <c r="K147" i="3" s="1"/>
  <c r="O148" i="3"/>
  <c r="P148" i="3" s="1"/>
  <c r="Q148" i="3" s="1"/>
  <c r="R148" i="3" s="1"/>
  <c r="K148" i="3" s="1"/>
  <c r="M80" i="3"/>
  <c r="N80" i="3" s="1"/>
  <c r="P80" i="3" s="1"/>
  <c r="Q80" i="3" s="1"/>
  <c r="R80" i="3" s="1"/>
  <c r="K80" i="3" s="1"/>
  <c r="M81" i="3"/>
  <c r="N81" i="3" s="1"/>
  <c r="M82" i="3"/>
  <c r="N82" i="3" s="1"/>
  <c r="P82" i="3" s="1"/>
  <c r="Q82" i="3" s="1"/>
  <c r="R82" i="3" s="1"/>
  <c r="K82" i="3" s="1"/>
  <c r="M83" i="3"/>
  <c r="N83" i="3" s="1"/>
  <c r="P83" i="3" s="1"/>
  <c r="Q83" i="3" s="1"/>
  <c r="R83" i="3" s="1"/>
  <c r="K83" i="3" s="1"/>
  <c r="O81" i="3"/>
  <c r="J518" i="3"/>
  <c r="M518" i="3" s="1"/>
  <c r="N518" i="3" s="1"/>
  <c r="J527" i="3"/>
  <c r="M527" i="3" s="1"/>
  <c r="N527" i="3" s="1"/>
  <c r="J536" i="3"/>
  <c r="M536" i="3" s="1"/>
  <c r="N536" i="3" s="1"/>
  <c r="J545" i="3"/>
  <c r="M545" i="3" s="1"/>
  <c r="N545" i="3" s="1"/>
  <c r="J554" i="3"/>
  <c r="J572" i="3"/>
  <c r="J581" i="3"/>
  <c r="M581" i="3" s="1"/>
  <c r="N581" i="3" s="1"/>
  <c r="J590" i="3"/>
  <c r="M590" i="3" s="1"/>
  <c r="N590" i="3" s="1"/>
  <c r="J599" i="3"/>
  <c r="J608" i="3"/>
  <c r="J617" i="3"/>
  <c r="J638" i="3"/>
  <c r="M638" i="3" s="1"/>
  <c r="N638" i="3" s="1"/>
  <c r="J629" i="3"/>
  <c r="J639" i="3"/>
  <c r="J628" i="3"/>
  <c r="J653" i="3"/>
  <c r="J652" i="3"/>
  <c r="O652" i="3" s="1"/>
  <c r="J676" i="3"/>
  <c r="M676" i="3" s="1"/>
  <c r="N676" i="3" s="1"/>
  <c r="J663" i="3"/>
  <c r="M663" i="3" s="1"/>
  <c r="N663" i="3" s="1"/>
  <c r="J677" i="3"/>
  <c r="J662" i="3"/>
  <c r="M662" i="3" s="1"/>
  <c r="N662" i="3" s="1"/>
  <c r="J696" i="3"/>
  <c r="J695" i="3"/>
  <c r="J712" i="3"/>
  <c r="M712" i="3" s="1"/>
  <c r="N712" i="3" s="1"/>
  <c r="J711" i="3"/>
  <c r="J727" i="3"/>
  <c r="J736" i="3"/>
  <c r="M736" i="3" s="1"/>
  <c r="N736" i="3" s="1"/>
  <c r="J753" i="3"/>
  <c r="M753" i="3" s="1"/>
  <c r="N753" i="3" s="1"/>
  <c r="J762" i="3"/>
  <c r="M762" i="3" s="1"/>
  <c r="N762" i="3" s="1"/>
  <c r="J771" i="3"/>
  <c r="J780" i="3"/>
  <c r="J789" i="3"/>
  <c r="J798" i="3"/>
  <c r="O798" i="3" s="1"/>
  <c r="J803" i="3"/>
  <c r="O803" i="3" s="1"/>
  <c r="J802" i="3"/>
  <c r="O802" i="3" s="1"/>
  <c r="J801" i="3"/>
  <c r="O801" i="3" s="1"/>
  <c r="J800" i="3"/>
  <c r="O800" i="3" s="1"/>
  <c r="J799" i="3"/>
  <c r="O799" i="3" s="1"/>
  <c r="J794" i="3"/>
  <c r="M794" i="3" s="1"/>
  <c r="N794" i="3" s="1"/>
  <c r="J793" i="3"/>
  <c r="O793" i="3" s="1"/>
  <c r="J792" i="3"/>
  <c r="O792" i="3" s="1"/>
  <c r="J791" i="3"/>
  <c r="O791" i="3" s="1"/>
  <c r="J790" i="3"/>
  <c r="M790" i="3" s="1"/>
  <c r="N790" i="3" s="1"/>
  <c r="J785" i="3"/>
  <c r="M785" i="3" s="1"/>
  <c r="N785" i="3" s="1"/>
  <c r="J784" i="3"/>
  <c r="M784" i="3" s="1"/>
  <c r="N784" i="3" s="1"/>
  <c r="J783" i="3"/>
  <c r="M783" i="3" s="1"/>
  <c r="N783" i="3" s="1"/>
  <c r="J782" i="3"/>
  <c r="O782" i="3" s="1"/>
  <c r="J781" i="3"/>
  <c r="M781" i="3" s="1"/>
  <c r="N781" i="3" s="1"/>
  <c r="J776" i="3"/>
  <c r="M776" i="3" s="1"/>
  <c r="N776" i="3" s="1"/>
  <c r="J775" i="3"/>
  <c r="M775" i="3" s="1"/>
  <c r="N775" i="3" s="1"/>
  <c r="J774" i="3"/>
  <c r="M774" i="3" s="1"/>
  <c r="N774" i="3" s="1"/>
  <c r="J773" i="3"/>
  <c r="M773" i="3" s="1"/>
  <c r="N773" i="3" s="1"/>
  <c r="J772" i="3"/>
  <c r="O772" i="3" s="1"/>
  <c r="J767" i="3"/>
  <c r="J766" i="3"/>
  <c r="M766" i="3" s="1"/>
  <c r="N766" i="3" s="1"/>
  <c r="J765" i="3"/>
  <c r="J764" i="3"/>
  <c r="M764" i="3" s="1"/>
  <c r="N764" i="3" s="1"/>
  <c r="J763" i="3"/>
  <c r="O763" i="3" s="1"/>
  <c r="J758" i="3"/>
  <c r="M758" i="3" s="1"/>
  <c r="N758" i="3" s="1"/>
  <c r="J757" i="3"/>
  <c r="M757" i="3" s="1"/>
  <c r="N757" i="3" s="1"/>
  <c r="J756" i="3"/>
  <c r="M756" i="3" s="1"/>
  <c r="N756" i="3" s="1"/>
  <c r="J755" i="3"/>
  <c r="J754" i="3"/>
  <c r="M754" i="3" s="1"/>
  <c r="N754" i="3" s="1"/>
  <c r="J750" i="3"/>
  <c r="J749" i="3"/>
  <c r="M749" i="3" s="1"/>
  <c r="N749" i="3" s="1"/>
  <c r="J748" i="3"/>
  <c r="M748" i="3" s="1"/>
  <c r="N748" i="3" s="1"/>
  <c r="J747" i="3"/>
  <c r="M747" i="3" s="1"/>
  <c r="N747" i="3" s="1"/>
  <c r="J746" i="3"/>
  <c r="M746" i="3" s="1"/>
  <c r="N746" i="3" s="1"/>
  <c r="J745" i="3"/>
  <c r="M745" i="3" s="1"/>
  <c r="N745" i="3" s="1"/>
  <c r="J742" i="3"/>
  <c r="M742" i="3" s="1"/>
  <c r="N742" i="3" s="1"/>
  <c r="J741" i="3"/>
  <c r="M741" i="3" s="1"/>
  <c r="N741" i="3" s="1"/>
  <c r="J740" i="3"/>
  <c r="M740" i="3" s="1"/>
  <c r="N740" i="3" s="1"/>
  <c r="J739" i="3"/>
  <c r="M739" i="3" s="1"/>
  <c r="N739" i="3" s="1"/>
  <c r="J738" i="3"/>
  <c r="M738" i="3" s="1"/>
  <c r="N738" i="3" s="1"/>
  <c r="J737" i="3"/>
  <c r="M737" i="3" s="1"/>
  <c r="N737" i="3" s="1"/>
  <c r="J733" i="3"/>
  <c r="M733" i="3" s="1"/>
  <c r="N733" i="3" s="1"/>
  <c r="J732" i="3"/>
  <c r="J731" i="3"/>
  <c r="M731" i="3" s="1"/>
  <c r="N731" i="3" s="1"/>
  <c r="J730" i="3"/>
  <c r="M730" i="3" s="1"/>
  <c r="N730" i="3" s="1"/>
  <c r="J729" i="3"/>
  <c r="M729" i="3" s="1"/>
  <c r="N729" i="3" s="1"/>
  <c r="J728" i="3"/>
  <c r="M728" i="3" s="1"/>
  <c r="N728" i="3" s="1"/>
  <c r="J723" i="3"/>
  <c r="M723" i="3" s="1"/>
  <c r="N723" i="3" s="1"/>
  <c r="J722" i="3"/>
  <c r="M722" i="3" s="1"/>
  <c r="N722" i="3" s="1"/>
  <c r="J721" i="3"/>
  <c r="M721" i="3" s="1"/>
  <c r="N721" i="3" s="1"/>
  <c r="J720" i="3"/>
  <c r="M720" i="3" s="1"/>
  <c r="N720" i="3" s="1"/>
  <c r="J719" i="3"/>
  <c r="M719" i="3" s="1"/>
  <c r="N719" i="3" s="1"/>
  <c r="J718" i="3"/>
  <c r="J704" i="3"/>
  <c r="J703" i="3"/>
  <c r="O703" i="3" s="1"/>
  <c r="J702" i="3"/>
  <c r="J717" i="3"/>
  <c r="M717" i="3" s="1"/>
  <c r="N717" i="3" s="1"/>
  <c r="J716" i="3"/>
  <c r="M716" i="3" s="1"/>
  <c r="N716" i="3" s="1"/>
  <c r="J715" i="3"/>
  <c r="M715" i="3" s="1"/>
  <c r="N715" i="3" s="1"/>
  <c r="J714" i="3"/>
  <c r="M714" i="3" s="1"/>
  <c r="N714" i="3" s="1"/>
  <c r="J713" i="3"/>
  <c r="M713" i="3" s="1"/>
  <c r="N713" i="3" s="1"/>
  <c r="J707" i="3"/>
  <c r="M707" i="3" s="1"/>
  <c r="N707" i="3" s="1"/>
  <c r="J706" i="3"/>
  <c r="M706" i="3" s="1"/>
  <c r="N706" i="3" s="1"/>
  <c r="J705" i="3"/>
  <c r="M705" i="3" s="1"/>
  <c r="N705" i="3" s="1"/>
  <c r="J701" i="3"/>
  <c r="M701" i="3" s="1"/>
  <c r="N701" i="3" s="1"/>
  <c r="J700" i="3"/>
  <c r="M700" i="3" s="1"/>
  <c r="N700" i="3" s="1"/>
  <c r="J699" i="3"/>
  <c r="M699" i="3" s="1"/>
  <c r="N699" i="3" s="1"/>
  <c r="J698" i="3"/>
  <c r="M698" i="3" s="1"/>
  <c r="N698" i="3" s="1"/>
  <c r="J697" i="3"/>
  <c r="M697" i="3" s="1"/>
  <c r="N697" i="3" s="1"/>
  <c r="J692" i="3"/>
  <c r="J691" i="3"/>
  <c r="M691" i="3" s="1"/>
  <c r="N691" i="3" s="1"/>
  <c r="J690" i="3"/>
  <c r="M690" i="3" s="1"/>
  <c r="N690" i="3" s="1"/>
  <c r="J689" i="3"/>
  <c r="M689" i="3" s="1"/>
  <c r="N689" i="3" s="1"/>
  <c r="J688" i="3"/>
  <c r="M688" i="3" s="1"/>
  <c r="N688" i="3" s="1"/>
  <c r="J687" i="3"/>
  <c r="M687" i="3" s="1"/>
  <c r="N687" i="3" s="1"/>
  <c r="J686" i="3"/>
  <c r="M686" i="3" s="1"/>
  <c r="N686" i="3" s="1"/>
  <c r="J685" i="3"/>
  <c r="M685" i="3" s="1"/>
  <c r="N685" i="3" s="1"/>
  <c r="J684" i="3"/>
  <c r="M684" i="3" s="1"/>
  <c r="N684" i="3" s="1"/>
  <c r="J683" i="3"/>
  <c r="M683" i="3" s="1"/>
  <c r="N683" i="3" s="1"/>
  <c r="J682" i="3"/>
  <c r="M682" i="3" s="1"/>
  <c r="N682" i="3" s="1"/>
  <c r="J681" i="3"/>
  <c r="M681" i="3" s="1"/>
  <c r="N681" i="3" s="1"/>
  <c r="J680" i="3"/>
  <c r="M680" i="3" s="1"/>
  <c r="N680" i="3" s="1"/>
  <c r="J679" i="3"/>
  <c r="J678" i="3"/>
  <c r="O678" i="3" s="1"/>
  <c r="J672" i="3"/>
  <c r="M672" i="3" s="1"/>
  <c r="N672" i="3" s="1"/>
  <c r="J671" i="3"/>
  <c r="O671" i="3" s="1"/>
  <c r="J670" i="3"/>
  <c r="O670" i="3" s="1"/>
  <c r="J669" i="3"/>
  <c r="O669" i="3" s="1"/>
  <c r="J668" i="3"/>
  <c r="M668" i="3" s="1"/>
  <c r="N668" i="3" s="1"/>
  <c r="J667" i="3"/>
  <c r="M667" i="3" s="1"/>
  <c r="N667" i="3" s="1"/>
  <c r="J666" i="3"/>
  <c r="M666" i="3" s="1"/>
  <c r="N666" i="3" s="1"/>
  <c r="J665" i="3"/>
  <c r="M665" i="3" s="1"/>
  <c r="N665" i="3" s="1"/>
  <c r="J664" i="3"/>
  <c r="J661" i="3"/>
  <c r="M661" i="3" s="1"/>
  <c r="N661" i="3" s="1"/>
  <c r="J660" i="3"/>
  <c r="J659" i="3"/>
  <c r="O659" i="3" s="1"/>
  <c r="P315" i="3" l="1"/>
  <c r="Q315" i="3" s="1"/>
  <c r="R315" i="3" s="1"/>
  <c r="K315" i="3" s="1"/>
  <c r="P322" i="3"/>
  <c r="Q322" i="3" s="1"/>
  <c r="R322" i="3" s="1"/>
  <c r="K322" i="3" s="1"/>
  <c r="P174" i="3"/>
  <c r="Q174" i="3" s="1"/>
  <c r="R174" i="3" s="1"/>
  <c r="K174" i="3" s="1"/>
  <c r="P81" i="3"/>
  <c r="Q81" i="3" s="1"/>
  <c r="R81" i="3" s="1"/>
  <c r="K81" i="3" s="1"/>
  <c r="O518" i="3"/>
  <c r="P518" i="3" s="1"/>
  <c r="Q518" i="3" s="1"/>
  <c r="R518" i="3" s="1"/>
  <c r="K518" i="3" s="1"/>
  <c r="O527" i="3"/>
  <c r="P527" i="3" s="1"/>
  <c r="Q527" i="3" s="1"/>
  <c r="R527" i="3" s="1"/>
  <c r="K527" i="3" s="1"/>
  <c r="O536" i="3"/>
  <c r="P536" i="3" s="1"/>
  <c r="Q536" i="3" s="1"/>
  <c r="R536" i="3" s="1"/>
  <c r="K536" i="3" s="1"/>
  <c r="O545" i="3"/>
  <c r="P545" i="3" s="1"/>
  <c r="Q545" i="3" s="1"/>
  <c r="R545" i="3" s="1"/>
  <c r="K545" i="3" s="1"/>
  <c r="O554" i="3"/>
  <c r="M554" i="3"/>
  <c r="N554" i="3" s="1"/>
  <c r="M572" i="3"/>
  <c r="N572" i="3" s="1"/>
  <c r="O572" i="3"/>
  <c r="O581" i="3"/>
  <c r="P581" i="3" s="1"/>
  <c r="Q581" i="3" s="1"/>
  <c r="R581" i="3" s="1"/>
  <c r="K581" i="3" s="1"/>
  <c r="O590" i="3"/>
  <c r="P590" i="3" s="1"/>
  <c r="Q590" i="3" s="1"/>
  <c r="R590" i="3" s="1"/>
  <c r="K590" i="3" s="1"/>
  <c r="O599" i="3"/>
  <c r="M599" i="3"/>
  <c r="N599" i="3" s="1"/>
  <c r="O608" i="3"/>
  <c r="M608" i="3"/>
  <c r="N608" i="3" s="1"/>
  <c r="M617" i="3"/>
  <c r="N617" i="3" s="1"/>
  <c r="O617" i="3"/>
  <c r="O638" i="3"/>
  <c r="P638" i="3" s="1"/>
  <c r="Q638" i="3" s="1"/>
  <c r="R638" i="3" s="1"/>
  <c r="K638" i="3" s="1"/>
  <c r="O629" i="3"/>
  <c r="M629" i="3"/>
  <c r="N629" i="3" s="1"/>
  <c r="O639" i="3"/>
  <c r="M639" i="3"/>
  <c r="N639" i="3" s="1"/>
  <c r="O628" i="3"/>
  <c r="M628" i="3"/>
  <c r="N628" i="3" s="1"/>
  <c r="O653" i="3"/>
  <c r="M653" i="3"/>
  <c r="N653" i="3" s="1"/>
  <c r="M652" i="3"/>
  <c r="N652" i="3" s="1"/>
  <c r="P652" i="3" s="1"/>
  <c r="Q652" i="3" s="1"/>
  <c r="R652" i="3" s="1"/>
  <c r="K652" i="3" s="1"/>
  <c r="O676" i="3"/>
  <c r="P676" i="3" s="1"/>
  <c r="Q676" i="3" s="1"/>
  <c r="R676" i="3" s="1"/>
  <c r="K676" i="3" s="1"/>
  <c r="O663" i="3"/>
  <c r="P663" i="3" s="1"/>
  <c r="Q663" i="3" s="1"/>
  <c r="R663" i="3" s="1"/>
  <c r="K663" i="3" s="1"/>
  <c r="O677" i="3"/>
  <c r="M677" i="3"/>
  <c r="N677" i="3" s="1"/>
  <c r="O662" i="3"/>
  <c r="P662" i="3" s="1"/>
  <c r="Q662" i="3" s="1"/>
  <c r="R662" i="3" s="1"/>
  <c r="K662" i="3" s="1"/>
  <c r="M696" i="3"/>
  <c r="N696" i="3" s="1"/>
  <c r="O696" i="3"/>
  <c r="O695" i="3"/>
  <c r="M695" i="3"/>
  <c r="N695" i="3" s="1"/>
  <c r="O712" i="3"/>
  <c r="P712" i="3" s="1"/>
  <c r="Q712" i="3" s="1"/>
  <c r="R712" i="3" s="1"/>
  <c r="K712" i="3" s="1"/>
  <c r="M711" i="3"/>
  <c r="N711" i="3" s="1"/>
  <c r="O711" i="3"/>
  <c r="O727" i="3"/>
  <c r="M727" i="3"/>
  <c r="N727" i="3" s="1"/>
  <c r="O736" i="3"/>
  <c r="P736" i="3" s="1"/>
  <c r="Q736" i="3" s="1"/>
  <c r="R736" i="3" s="1"/>
  <c r="K736" i="3" s="1"/>
  <c r="O753" i="3"/>
  <c r="P753" i="3" s="1"/>
  <c r="Q753" i="3" s="1"/>
  <c r="R753" i="3" s="1"/>
  <c r="K753" i="3" s="1"/>
  <c r="O762" i="3"/>
  <c r="P762" i="3" s="1"/>
  <c r="Q762" i="3" s="1"/>
  <c r="R762" i="3" s="1"/>
  <c r="K762" i="3" s="1"/>
  <c r="M771" i="3"/>
  <c r="N771" i="3" s="1"/>
  <c r="O771" i="3"/>
  <c r="O780" i="3"/>
  <c r="M780" i="3"/>
  <c r="N780" i="3" s="1"/>
  <c r="M789" i="3"/>
  <c r="N789" i="3" s="1"/>
  <c r="O789" i="3"/>
  <c r="M798" i="3"/>
  <c r="N798" i="3" s="1"/>
  <c r="P798" i="3" s="1"/>
  <c r="Q798" i="3" s="1"/>
  <c r="R798" i="3" s="1"/>
  <c r="K798" i="3" s="1"/>
  <c r="M802" i="3"/>
  <c r="N802" i="3" s="1"/>
  <c r="P802" i="3" s="1"/>
  <c r="Q802" i="3" s="1"/>
  <c r="R802" i="3" s="1"/>
  <c r="K802" i="3" s="1"/>
  <c r="M800" i="3"/>
  <c r="N800" i="3" s="1"/>
  <c r="P800" i="3" s="1"/>
  <c r="Q800" i="3" s="1"/>
  <c r="R800" i="3" s="1"/>
  <c r="K800" i="3" s="1"/>
  <c r="M799" i="3"/>
  <c r="N799" i="3" s="1"/>
  <c r="P799" i="3" s="1"/>
  <c r="Q799" i="3" s="1"/>
  <c r="R799" i="3" s="1"/>
  <c r="K799" i="3" s="1"/>
  <c r="M801" i="3"/>
  <c r="N801" i="3" s="1"/>
  <c r="P801" i="3" s="1"/>
  <c r="Q801" i="3" s="1"/>
  <c r="R801" i="3" s="1"/>
  <c r="K801" i="3" s="1"/>
  <c r="M803" i="3"/>
  <c r="N803" i="3" s="1"/>
  <c r="P803" i="3" s="1"/>
  <c r="Q803" i="3" s="1"/>
  <c r="R803" i="3" s="1"/>
  <c r="K803" i="3" s="1"/>
  <c r="O794" i="3"/>
  <c r="P794" i="3" s="1"/>
  <c r="Q794" i="3" s="1"/>
  <c r="R794" i="3" s="1"/>
  <c r="K794" i="3" s="1"/>
  <c r="O790" i="3"/>
  <c r="P790" i="3" s="1"/>
  <c r="Q790" i="3" s="1"/>
  <c r="R790" i="3" s="1"/>
  <c r="K790" i="3" s="1"/>
  <c r="M791" i="3"/>
  <c r="N791" i="3" s="1"/>
  <c r="P791" i="3" s="1"/>
  <c r="Q791" i="3" s="1"/>
  <c r="R791" i="3" s="1"/>
  <c r="K791" i="3" s="1"/>
  <c r="M792" i="3"/>
  <c r="N792" i="3" s="1"/>
  <c r="P792" i="3" s="1"/>
  <c r="Q792" i="3" s="1"/>
  <c r="R792" i="3" s="1"/>
  <c r="K792" i="3" s="1"/>
  <c r="M793" i="3"/>
  <c r="N793" i="3" s="1"/>
  <c r="P793" i="3" s="1"/>
  <c r="Q793" i="3" s="1"/>
  <c r="R793" i="3" s="1"/>
  <c r="K793" i="3" s="1"/>
  <c r="O785" i="3"/>
  <c r="P785" i="3" s="1"/>
  <c r="Q785" i="3" s="1"/>
  <c r="R785" i="3" s="1"/>
  <c r="K785" i="3" s="1"/>
  <c r="O781" i="3"/>
  <c r="P781" i="3" s="1"/>
  <c r="Q781" i="3" s="1"/>
  <c r="R781" i="3" s="1"/>
  <c r="K781" i="3" s="1"/>
  <c r="O783" i="3"/>
  <c r="P783" i="3" s="1"/>
  <c r="Q783" i="3" s="1"/>
  <c r="R783" i="3" s="1"/>
  <c r="K783" i="3" s="1"/>
  <c r="O784" i="3"/>
  <c r="P784" i="3" s="1"/>
  <c r="Q784" i="3" s="1"/>
  <c r="R784" i="3" s="1"/>
  <c r="K784" i="3" s="1"/>
  <c r="M782" i="3"/>
  <c r="N782" i="3" s="1"/>
  <c r="P782" i="3" s="1"/>
  <c r="Q782" i="3" s="1"/>
  <c r="R782" i="3" s="1"/>
  <c r="K782" i="3" s="1"/>
  <c r="O776" i="3"/>
  <c r="P776" i="3" s="1"/>
  <c r="Q776" i="3" s="1"/>
  <c r="R776" i="3" s="1"/>
  <c r="K776" i="3" s="1"/>
  <c r="O774" i="3"/>
  <c r="P774" i="3" s="1"/>
  <c r="Q774" i="3" s="1"/>
  <c r="R774" i="3" s="1"/>
  <c r="K774" i="3" s="1"/>
  <c r="M772" i="3"/>
  <c r="N772" i="3" s="1"/>
  <c r="P772" i="3" s="1"/>
  <c r="Q772" i="3" s="1"/>
  <c r="R772" i="3" s="1"/>
  <c r="K772" i="3" s="1"/>
  <c r="O773" i="3"/>
  <c r="P773" i="3" s="1"/>
  <c r="Q773" i="3" s="1"/>
  <c r="R773" i="3" s="1"/>
  <c r="K773" i="3" s="1"/>
  <c r="O775" i="3"/>
  <c r="P775" i="3" s="1"/>
  <c r="Q775" i="3" s="1"/>
  <c r="R775" i="3" s="1"/>
  <c r="K775" i="3" s="1"/>
  <c r="O764" i="3"/>
  <c r="P764" i="3" s="1"/>
  <c r="Q764" i="3" s="1"/>
  <c r="R764" i="3" s="1"/>
  <c r="K764" i="3" s="1"/>
  <c r="O765" i="3"/>
  <c r="O766" i="3"/>
  <c r="P766" i="3" s="1"/>
  <c r="Q766" i="3" s="1"/>
  <c r="R766" i="3" s="1"/>
  <c r="K766" i="3" s="1"/>
  <c r="O767" i="3"/>
  <c r="M763" i="3"/>
  <c r="N763" i="3" s="1"/>
  <c r="P763" i="3" s="1"/>
  <c r="Q763" i="3" s="1"/>
  <c r="R763" i="3" s="1"/>
  <c r="K763" i="3" s="1"/>
  <c r="M765" i="3"/>
  <c r="N765" i="3" s="1"/>
  <c r="M767" i="3"/>
  <c r="N767" i="3" s="1"/>
  <c r="O758" i="3"/>
  <c r="P758" i="3" s="1"/>
  <c r="Q758" i="3" s="1"/>
  <c r="R758" i="3" s="1"/>
  <c r="K758" i="3" s="1"/>
  <c r="O756" i="3"/>
  <c r="P756" i="3" s="1"/>
  <c r="Q756" i="3" s="1"/>
  <c r="R756" i="3" s="1"/>
  <c r="K756" i="3" s="1"/>
  <c r="O757" i="3"/>
  <c r="P757" i="3" s="1"/>
  <c r="Q757" i="3" s="1"/>
  <c r="R757" i="3" s="1"/>
  <c r="K757" i="3" s="1"/>
  <c r="O754" i="3"/>
  <c r="P754" i="3" s="1"/>
  <c r="Q754" i="3" s="1"/>
  <c r="R754" i="3" s="1"/>
  <c r="K754" i="3" s="1"/>
  <c r="O755" i="3"/>
  <c r="M755" i="3"/>
  <c r="N755" i="3" s="1"/>
  <c r="M750" i="3"/>
  <c r="N750" i="3" s="1"/>
  <c r="O750" i="3"/>
  <c r="O745" i="3"/>
  <c r="P745" i="3" s="1"/>
  <c r="Q745" i="3" s="1"/>
  <c r="R745" i="3" s="1"/>
  <c r="K745" i="3" s="1"/>
  <c r="O746" i="3"/>
  <c r="P746" i="3" s="1"/>
  <c r="Q746" i="3" s="1"/>
  <c r="R746" i="3" s="1"/>
  <c r="K746" i="3" s="1"/>
  <c r="O748" i="3"/>
  <c r="P748" i="3" s="1"/>
  <c r="Q748" i="3" s="1"/>
  <c r="R748" i="3" s="1"/>
  <c r="K748" i="3" s="1"/>
  <c r="O749" i="3"/>
  <c r="P749" i="3" s="1"/>
  <c r="Q749" i="3" s="1"/>
  <c r="R749" i="3" s="1"/>
  <c r="K749" i="3" s="1"/>
  <c r="O747" i="3"/>
  <c r="P747" i="3" s="1"/>
  <c r="Q747" i="3" s="1"/>
  <c r="R747" i="3" s="1"/>
  <c r="K747" i="3" s="1"/>
  <c r="O742" i="3"/>
  <c r="P742" i="3" s="1"/>
  <c r="Q742" i="3" s="1"/>
  <c r="R742" i="3" s="1"/>
  <c r="K742" i="3" s="1"/>
  <c r="O737" i="3"/>
  <c r="P737" i="3" s="1"/>
  <c r="Q737" i="3" s="1"/>
  <c r="R737" i="3" s="1"/>
  <c r="K737" i="3" s="1"/>
  <c r="O738" i="3"/>
  <c r="P738" i="3" s="1"/>
  <c r="Q738" i="3" s="1"/>
  <c r="R738" i="3" s="1"/>
  <c r="K738" i="3" s="1"/>
  <c r="O739" i="3"/>
  <c r="P739" i="3" s="1"/>
  <c r="Q739" i="3" s="1"/>
  <c r="R739" i="3" s="1"/>
  <c r="K739" i="3" s="1"/>
  <c r="O740" i="3"/>
  <c r="P740" i="3" s="1"/>
  <c r="Q740" i="3" s="1"/>
  <c r="R740" i="3" s="1"/>
  <c r="K740" i="3" s="1"/>
  <c r="O741" i="3"/>
  <c r="P741" i="3" s="1"/>
  <c r="Q741" i="3" s="1"/>
  <c r="R741" i="3" s="1"/>
  <c r="K741" i="3" s="1"/>
  <c r="O733" i="3"/>
  <c r="P733" i="3" s="1"/>
  <c r="Q733" i="3" s="1"/>
  <c r="R733" i="3" s="1"/>
  <c r="K733" i="3" s="1"/>
  <c r="O732" i="3"/>
  <c r="M732" i="3"/>
  <c r="N732" i="3" s="1"/>
  <c r="O730" i="3"/>
  <c r="P730" i="3" s="1"/>
  <c r="Q730" i="3" s="1"/>
  <c r="R730" i="3" s="1"/>
  <c r="K730" i="3" s="1"/>
  <c r="O731" i="3"/>
  <c r="P731" i="3" s="1"/>
  <c r="Q731" i="3" s="1"/>
  <c r="R731" i="3" s="1"/>
  <c r="K731" i="3" s="1"/>
  <c r="O728" i="3"/>
  <c r="P728" i="3" s="1"/>
  <c r="Q728" i="3" s="1"/>
  <c r="R728" i="3" s="1"/>
  <c r="K728" i="3" s="1"/>
  <c r="O729" i="3"/>
  <c r="P729" i="3" s="1"/>
  <c r="Q729" i="3" s="1"/>
  <c r="R729" i="3" s="1"/>
  <c r="K729" i="3" s="1"/>
  <c r="O719" i="3"/>
  <c r="P719" i="3" s="1"/>
  <c r="Q719" i="3" s="1"/>
  <c r="R719" i="3" s="1"/>
  <c r="K719" i="3" s="1"/>
  <c r="O720" i="3"/>
  <c r="P720" i="3" s="1"/>
  <c r="Q720" i="3" s="1"/>
  <c r="R720" i="3" s="1"/>
  <c r="K720" i="3" s="1"/>
  <c r="O721" i="3"/>
  <c r="P721" i="3" s="1"/>
  <c r="Q721" i="3" s="1"/>
  <c r="R721" i="3" s="1"/>
  <c r="K721" i="3" s="1"/>
  <c r="O722" i="3"/>
  <c r="P722" i="3" s="1"/>
  <c r="Q722" i="3" s="1"/>
  <c r="R722" i="3" s="1"/>
  <c r="K722" i="3" s="1"/>
  <c r="O723" i="3"/>
  <c r="P723" i="3" s="1"/>
  <c r="Q723" i="3" s="1"/>
  <c r="R723" i="3" s="1"/>
  <c r="K723" i="3" s="1"/>
  <c r="M718" i="3"/>
  <c r="N718" i="3" s="1"/>
  <c r="O718" i="3"/>
  <c r="O699" i="3"/>
  <c r="P699" i="3" s="1"/>
  <c r="Q699" i="3" s="1"/>
  <c r="R699" i="3" s="1"/>
  <c r="K699" i="3" s="1"/>
  <c r="M703" i="3"/>
  <c r="N703" i="3" s="1"/>
  <c r="P703" i="3" s="1"/>
  <c r="Q703" i="3" s="1"/>
  <c r="R703" i="3" s="1"/>
  <c r="K703" i="3" s="1"/>
  <c r="M704" i="3"/>
  <c r="N704" i="3" s="1"/>
  <c r="O704" i="3"/>
  <c r="O702" i="3"/>
  <c r="M702" i="3"/>
  <c r="N702" i="3" s="1"/>
  <c r="O714" i="3"/>
  <c r="P714" i="3" s="1"/>
  <c r="Q714" i="3" s="1"/>
  <c r="R714" i="3" s="1"/>
  <c r="K714" i="3" s="1"/>
  <c r="O715" i="3"/>
  <c r="P715" i="3" s="1"/>
  <c r="Q715" i="3" s="1"/>
  <c r="R715" i="3" s="1"/>
  <c r="K715" i="3" s="1"/>
  <c r="O716" i="3"/>
  <c r="P716" i="3" s="1"/>
  <c r="Q716" i="3" s="1"/>
  <c r="R716" i="3" s="1"/>
  <c r="K716" i="3" s="1"/>
  <c r="O713" i="3"/>
  <c r="P713" i="3" s="1"/>
  <c r="Q713" i="3" s="1"/>
  <c r="R713" i="3" s="1"/>
  <c r="K713" i="3" s="1"/>
  <c r="O717" i="3"/>
  <c r="P717" i="3" s="1"/>
  <c r="Q717" i="3" s="1"/>
  <c r="R717" i="3" s="1"/>
  <c r="K717" i="3" s="1"/>
  <c r="O700" i="3"/>
  <c r="P700" i="3" s="1"/>
  <c r="Q700" i="3" s="1"/>
  <c r="R700" i="3" s="1"/>
  <c r="K700" i="3" s="1"/>
  <c r="O701" i="3"/>
  <c r="P701" i="3" s="1"/>
  <c r="Q701" i="3" s="1"/>
  <c r="R701" i="3" s="1"/>
  <c r="K701" i="3" s="1"/>
  <c r="O705" i="3"/>
  <c r="P705" i="3" s="1"/>
  <c r="Q705" i="3" s="1"/>
  <c r="R705" i="3" s="1"/>
  <c r="K705" i="3" s="1"/>
  <c r="O706" i="3"/>
  <c r="P706" i="3" s="1"/>
  <c r="Q706" i="3" s="1"/>
  <c r="R706" i="3" s="1"/>
  <c r="K706" i="3" s="1"/>
  <c r="O707" i="3"/>
  <c r="P707" i="3" s="1"/>
  <c r="Q707" i="3" s="1"/>
  <c r="R707" i="3" s="1"/>
  <c r="K707" i="3" s="1"/>
  <c r="O697" i="3"/>
  <c r="P697" i="3" s="1"/>
  <c r="Q697" i="3" s="1"/>
  <c r="R697" i="3" s="1"/>
  <c r="K697" i="3" s="1"/>
  <c r="O698" i="3"/>
  <c r="P698" i="3" s="1"/>
  <c r="Q698" i="3" s="1"/>
  <c r="R698" i="3" s="1"/>
  <c r="K698" i="3" s="1"/>
  <c r="O692" i="3"/>
  <c r="M692" i="3"/>
  <c r="N692" i="3" s="1"/>
  <c r="O683" i="3"/>
  <c r="P683" i="3" s="1"/>
  <c r="Q683" i="3" s="1"/>
  <c r="R683" i="3" s="1"/>
  <c r="K683" i="3" s="1"/>
  <c r="O684" i="3"/>
  <c r="P684" i="3" s="1"/>
  <c r="Q684" i="3" s="1"/>
  <c r="R684" i="3" s="1"/>
  <c r="K684" i="3" s="1"/>
  <c r="O685" i="3"/>
  <c r="P685" i="3" s="1"/>
  <c r="Q685" i="3" s="1"/>
  <c r="R685" i="3" s="1"/>
  <c r="K685" i="3" s="1"/>
  <c r="O686" i="3"/>
  <c r="P686" i="3" s="1"/>
  <c r="Q686" i="3" s="1"/>
  <c r="R686" i="3" s="1"/>
  <c r="K686" i="3" s="1"/>
  <c r="O687" i="3"/>
  <c r="P687" i="3" s="1"/>
  <c r="Q687" i="3" s="1"/>
  <c r="R687" i="3" s="1"/>
  <c r="K687" i="3" s="1"/>
  <c r="O688" i="3"/>
  <c r="P688" i="3" s="1"/>
  <c r="Q688" i="3" s="1"/>
  <c r="R688" i="3" s="1"/>
  <c r="K688" i="3" s="1"/>
  <c r="O689" i="3"/>
  <c r="P689" i="3" s="1"/>
  <c r="Q689" i="3" s="1"/>
  <c r="R689" i="3" s="1"/>
  <c r="K689" i="3" s="1"/>
  <c r="O690" i="3"/>
  <c r="P690" i="3" s="1"/>
  <c r="Q690" i="3" s="1"/>
  <c r="R690" i="3" s="1"/>
  <c r="K690" i="3" s="1"/>
  <c r="O691" i="3"/>
  <c r="P691" i="3" s="1"/>
  <c r="Q691" i="3" s="1"/>
  <c r="R691" i="3" s="1"/>
  <c r="K691" i="3" s="1"/>
  <c r="O679" i="3"/>
  <c r="O680" i="3"/>
  <c r="P680" i="3" s="1"/>
  <c r="Q680" i="3" s="1"/>
  <c r="R680" i="3" s="1"/>
  <c r="K680" i="3" s="1"/>
  <c r="O681" i="3"/>
  <c r="P681" i="3" s="1"/>
  <c r="Q681" i="3" s="1"/>
  <c r="R681" i="3" s="1"/>
  <c r="K681" i="3" s="1"/>
  <c r="O682" i="3"/>
  <c r="P682" i="3" s="1"/>
  <c r="Q682" i="3" s="1"/>
  <c r="R682" i="3" s="1"/>
  <c r="K682" i="3" s="1"/>
  <c r="M678" i="3"/>
  <c r="N678" i="3" s="1"/>
  <c r="P678" i="3" s="1"/>
  <c r="Q678" i="3" s="1"/>
  <c r="R678" i="3" s="1"/>
  <c r="K678" i="3" s="1"/>
  <c r="M679" i="3"/>
  <c r="N679" i="3" s="1"/>
  <c r="O672" i="3"/>
  <c r="P672" i="3" s="1"/>
  <c r="Q672" i="3" s="1"/>
  <c r="R672" i="3" s="1"/>
  <c r="K672" i="3" s="1"/>
  <c r="O661" i="3"/>
  <c r="P661" i="3" s="1"/>
  <c r="Q661" i="3" s="1"/>
  <c r="R661" i="3" s="1"/>
  <c r="K661" i="3" s="1"/>
  <c r="O664" i="3"/>
  <c r="O665" i="3"/>
  <c r="P665" i="3" s="1"/>
  <c r="Q665" i="3" s="1"/>
  <c r="R665" i="3" s="1"/>
  <c r="K665" i="3" s="1"/>
  <c r="O666" i="3"/>
  <c r="P666" i="3" s="1"/>
  <c r="Q666" i="3" s="1"/>
  <c r="R666" i="3" s="1"/>
  <c r="K666" i="3" s="1"/>
  <c r="O667" i="3"/>
  <c r="P667" i="3" s="1"/>
  <c r="Q667" i="3" s="1"/>
  <c r="R667" i="3" s="1"/>
  <c r="K667" i="3" s="1"/>
  <c r="O668" i="3"/>
  <c r="P668" i="3" s="1"/>
  <c r="Q668" i="3" s="1"/>
  <c r="R668" i="3" s="1"/>
  <c r="K668" i="3" s="1"/>
  <c r="M660" i="3"/>
  <c r="N660" i="3" s="1"/>
  <c r="M664" i="3"/>
  <c r="N664" i="3" s="1"/>
  <c r="M669" i="3"/>
  <c r="N669" i="3" s="1"/>
  <c r="P669" i="3" s="1"/>
  <c r="Q669" i="3" s="1"/>
  <c r="R669" i="3" s="1"/>
  <c r="K669" i="3" s="1"/>
  <c r="M670" i="3"/>
  <c r="N670" i="3" s="1"/>
  <c r="P670" i="3" s="1"/>
  <c r="Q670" i="3" s="1"/>
  <c r="R670" i="3" s="1"/>
  <c r="K670" i="3" s="1"/>
  <c r="M671" i="3"/>
  <c r="N671" i="3" s="1"/>
  <c r="P671" i="3" s="1"/>
  <c r="Q671" i="3" s="1"/>
  <c r="R671" i="3" s="1"/>
  <c r="K671" i="3" s="1"/>
  <c r="O660" i="3"/>
  <c r="M659" i="3"/>
  <c r="N659" i="3" s="1"/>
  <c r="P659" i="3" s="1"/>
  <c r="Q659" i="3" s="1"/>
  <c r="R659" i="3" s="1"/>
  <c r="K659" i="3" s="1"/>
  <c r="J658" i="3"/>
  <c r="M658" i="3" s="1"/>
  <c r="N658" i="3" s="1"/>
  <c r="J657" i="3"/>
  <c r="M657" i="3" s="1"/>
  <c r="N657" i="3" s="1"/>
  <c r="J656" i="3"/>
  <c r="M656" i="3" s="1"/>
  <c r="N656" i="3" s="1"/>
  <c r="J655" i="3"/>
  <c r="M655" i="3" s="1"/>
  <c r="N655" i="3" s="1"/>
  <c r="J654" i="3"/>
  <c r="M654" i="3" s="1"/>
  <c r="N654" i="3" s="1"/>
  <c r="J651" i="3"/>
  <c r="M651" i="3" s="1"/>
  <c r="N651" i="3" s="1"/>
  <c r="J650" i="3"/>
  <c r="M650" i="3" s="1"/>
  <c r="N650" i="3" s="1"/>
  <c r="J648" i="3"/>
  <c r="M648" i="3" s="1"/>
  <c r="N648" i="3" s="1"/>
  <c r="J647" i="3"/>
  <c r="M647" i="3" s="1"/>
  <c r="N647" i="3" s="1"/>
  <c r="J646" i="3"/>
  <c r="M646" i="3" s="1"/>
  <c r="N646" i="3" s="1"/>
  <c r="J645" i="3"/>
  <c r="M645" i="3" s="1"/>
  <c r="N645" i="3" s="1"/>
  <c r="J644" i="3"/>
  <c r="M644" i="3" s="1"/>
  <c r="N644" i="3" s="1"/>
  <c r="J643" i="3"/>
  <c r="M643" i="3" s="1"/>
  <c r="N643" i="3" s="1"/>
  <c r="J642" i="3"/>
  <c r="M642" i="3" s="1"/>
  <c r="N642" i="3" s="1"/>
  <c r="J641" i="3"/>
  <c r="M641" i="3" s="1"/>
  <c r="N641" i="3" s="1"/>
  <c r="J640" i="3"/>
  <c r="M640" i="3" s="1"/>
  <c r="N640" i="3" s="1"/>
  <c r="J637" i="3"/>
  <c r="M637" i="3" s="1"/>
  <c r="N637" i="3" s="1"/>
  <c r="J636" i="3"/>
  <c r="M636" i="3" s="1"/>
  <c r="N636" i="3" s="1"/>
  <c r="J634" i="3"/>
  <c r="M634" i="3" s="1"/>
  <c r="N634" i="3" s="1"/>
  <c r="J633" i="3"/>
  <c r="O633" i="3" s="1"/>
  <c r="J632" i="3"/>
  <c r="J631" i="3"/>
  <c r="P677" i="3" l="1"/>
  <c r="Q677" i="3" s="1"/>
  <c r="R677" i="3" s="1"/>
  <c r="K677" i="3" s="1"/>
  <c r="P599" i="3"/>
  <c r="Q599" i="3" s="1"/>
  <c r="R599" i="3" s="1"/>
  <c r="K599" i="3" s="1"/>
  <c r="P554" i="3"/>
  <c r="Q554" i="3" s="1"/>
  <c r="R554" i="3" s="1"/>
  <c r="K554" i="3" s="1"/>
  <c r="P695" i="3"/>
  <c r="Q695" i="3" s="1"/>
  <c r="R695" i="3" s="1"/>
  <c r="K695" i="3" s="1"/>
  <c r="P628" i="3"/>
  <c r="Q628" i="3" s="1"/>
  <c r="R628" i="3" s="1"/>
  <c r="K628" i="3" s="1"/>
  <c r="P639" i="3"/>
  <c r="Q639" i="3" s="1"/>
  <c r="R639" i="3" s="1"/>
  <c r="K639" i="3" s="1"/>
  <c r="P572" i="3"/>
  <c r="Q572" i="3" s="1"/>
  <c r="R572" i="3" s="1"/>
  <c r="K572" i="3" s="1"/>
  <c r="P653" i="3"/>
  <c r="Q653" i="3" s="1"/>
  <c r="R653" i="3" s="1"/>
  <c r="K653" i="3" s="1"/>
  <c r="P629" i="3"/>
  <c r="Q629" i="3" s="1"/>
  <c r="R629" i="3" s="1"/>
  <c r="K629" i="3" s="1"/>
  <c r="P608" i="3"/>
  <c r="Q608" i="3" s="1"/>
  <c r="R608" i="3" s="1"/>
  <c r="K608" i="3" s="1"/>
  <c r="P617" i="3"/>
  <c r="Q617" i="3" s="1"/>
  <c r="R617" i="3" s="1"/>
  <c r="K617" i="3" s="1"/>
  <c r="P696" i="3"/>
  <c r="Q696" i="3" s="1"/>
  <c r="R696" i="3" s="1"/>
  <c r="K696" i="3" s="1"/>
  <c r="P711" i="3"/>
  <c r="Q711" i="3" s="1"/>
  <c r="R711" i="3" s="1"/>
  <c r="K711" i="3" s="1"/>
  <c r="P727" i="3"/>
  <c r="Q727" i="3" s="1"/>
  <c r="R727" i="3" s="1"/>
  <c r="K727" i="3" s="1"/>
  <c r="P771" i="3"/>
  <c r="Q771" i="3" s="1"/>
  <c r="R771" i="3" s="1"/>
  <c r="K771" i="3" s="1"/>
  <c r="P780" i="3"/>
  <c r="Q780" i="3" s="1"/>
  <c r="R780" i="3" s="1"/>
  <c r="K780" i="3" s="1"/>
  <c r="P789" i="3"/>
  <c r="Q789" i="3" s="1"/>
  <c r="R789" i="3" s="1"/>
  <c r="K789" i="3" s="1"/>
  <c r="P765" i="3"/>
  <c r="Q765" i="3" s="1"/>
  <c r="R765" i="3" s="1"/>
  <c r="K765" i="3" s="1"/>
  <c r="P767" i="3"/>
  <c r="Q767" i="3" s="1"/>
  <c r="R767" i="3" s="1"/>
  <c r="K767" i="3" s="1"/>
  <c r="P755" i="3"/>
  <c r="Q755" i="3" s="1"/>
  <c r="R755" i="3" s="1"/>
  <c r="K755" i="3" s="1"/>
  <c r="P750" i="3"/>
  <c r="Q750" i="3" s="1"/>
  <c r="R750" i="3" s="1"/>
  <c r="K750" i="3" s="1"/>
  <c r="P732" i="3"/>
  <c r="Q732" i="3" s="1"/>
  <c r="R732" i="3" s="1"/>
  <c r="K732" i="3" s="1"/>
  <c r="P702" i="3"/>
  <c r="Q702" i="3" s="1"/>
  <c r="R702" i="3" s="1"/>
  <c r="K702" i="3" s="1"/>
  <c r="P718" i="3"/>
  <c r="Q718" i="3" s="1"/>
  <c r="R718" i="3" s="1"/>
  <c r="K718" i="3" s="1"/>
  <c r="P704" i="3"/>
  <c r="Q704" i="3" s="1"/>
  <c r="R704" i="3" s="1"/>
  <c r="K704" i="3" s="1"/>
  <c r="P692" i="3"/>
  <c r="Q692" i="3" s="1"/>
  <c r="R692" i="3" s="1"/>
  <c r="K692" i="3" s="1"/>
  <c r="P679" i="3"/>
  <c r="Q679" i="3" s="1"/>
  <c r="R679" i="3" s="1"/>
  <c r="K679" i="3" s="1"/>
  <c r="P664" i="3"/>
  <c r="Q664" i="3" s="1"/>
  <c r="R664" i="3" s="1"/>
  <c r="K664" i="3" s="1"/>
  <c r="P660" i="3"/>
  <c r="Q660" i="3" s="1"/>
  <c r="R660" i="3" s="1"/>
  <c r="K660" i="3" s="1"/>
  <c r="O650" i="3"/>
  <c r="P650" i="3" s="1"/>
  <c r="Q650" i="3" s="1"/>
  <c r="R650" i="3" s="1"/>
  <c r="K650" i="3" s="1"/>
  <c r="O651" i="3"/>
  <c r="P651" i="3" s="1"/>
  <c r="Q651" i="3" s="1"/>
  <c r="R651" i="3" s="1"/>
  <c r="K651" i="3" s="1"/>
  <c r="O655" i="3"/>
  <c r="P655" i="3" s="1"/>
  <c r="Q655" i="3" s="1"/>
  <c r="R655" i="3" s="1"/>
  <c r="K655" i="3" s="1"/>
  <c r="O656" i="3"/>
  <c r="P656" i="3" s="1"/>
  <c r="Q656" i="3" s="1"/>
  <c r="R656" i="3" s="1"/>
  <c r="K656" i="3" s="1"/>
  <c r="O658" i="3"/>
  <c r="P658" i="3" s="1"/>
  <c r="Q658" i="3" s="1"/>
  <c r="R658" i="3" s="1"/>
  <c r="K658" i="3" s="1"/>
  <c r="O654" i="3"/>
  <c r="P654" i="3" s="1"/>
  <c r="Q654" i="3" s="1"/>
  <c r="R654" i="3" s="1"/>
  <c r="K654" i="3" s="1"/>
  <c r="O657" i="3"/>
  <c r="P657" i="3" s="1"/>
  <c r="Q657" i="3" s="1"/>
  <c r="R657" i="3" s="1"/>
  <c r="K657" i="3" s="1"/>
  <c r="O640" i="3"/>
  <c r="P640" i="3" s="1"/>
  <c r="Q640" i="3" s="1"/>
  <c r="R640" i="3" s="1"/>
  <c r="K640" i="3" s="1"/>
  <c r="O641" i="3"/>
  <c r="P641" i="3" s="1"/>
  <c r="Q641" i="3" s="1"/>
  <c r="R641" i="3" s="1"/>
  <c r="K641" i="3" s="1"/>
  <c r="O642" i="3"/>
  <c r="P642" i="3" s="1"/>
  <c r="Q642" i="3" s="1"/>
  <c r="R642" i="3" s="1"/>
  <c r="K642" i="3" s="1"/>
  <c r="O643" i="3"/>
  <c r="P643" i="3" s="1"/>
  <c r="Q643" i="3" s="1"/>
  <c r="R643" i="3" s="1"/>
  <c r="K643" i="3" s="1"/>
  <c r="O644" i="3"/>
  <c r="P644" i="3" s="1"/>
  <c r="Q644" i="3" s="1"/>
  <c r="R644" i="3" s="1"/>
  <c r="K644" i="3" s="1"/>
  <c r="O645" i="3"/>
  <c r="P645" i="3" s="1"/>
  <c r="Q645" i="3" s="1"/>
  <c r="R645" i="3" s="1"/>
  <c r="K645" i="3" s="1"/>
  <c r="O646" i="3"/>
  <c r="P646" i="3" s="1"/>
  <c r="Q646" i="3" s="1"/>
  <c r="R646" i="3" s="1"/>
  <c r="K646" i="3" s="1"/>
  <c r="O647" i="3"/>
  <c r="P647" i="3" s="1"/>
  <c r="Q647" i="3" s="1"/>
  <c r="R647" i="3" s="1"/>
  <c r="K647" i="3" s="1"/>
  <c r="O648" i="3"/>
  <c r="P648" i="3" s="1"/>
  <c r="Q648" i="3" s="1"/>
  <c r="R648" i="3" s="1"/>
  <c r="K648" i="3" s="1"/>
  <c r="O636" i="3"/>
  <c r="P636" i="3" s="1"/>
  <c r="Q636" i="3" s="1"/>
  <c r="R636" i="3" s="1"/>
  <c r="K636" i="3" s="1"/>
  <c r="O637" i="3"/>
  <c r="P637" i="3" s="1"/>
  <c r="Q637" i="3" s="1"/>
  <c r="R637" i="3" s="1"/>
  <c r="K637" i="3" s="1"/>
  <c r="O634" i="3"/>
  <c r="P634" i="3" s="1"/>
  <c r="Q634" i="3" s="1"/>
  <c r="R634" i="3" s="1"/>
  <c r="K634" i="3" s="1"/>
  <c r="M631" i="3"/>
  <c r="N631" i="3" s="1"/>
  <c r="M632" i="3"/>
  <c r="N632" i="3" s="1"/>
  <c r="M633" i="3"/>
  <c r="N633" i="3" s="1"/>
  <c r="P633" i="3" s="1"/>
  <c r="Q633" i="3" s="1"/>
  <c r="R633" i="3" s="1"/>
  <c r="K633" i="3" s="1"/>
  <c r="O631" i="3"/>
  <c r="O632" i="3"/>
  <c r="J630" i="3"/>
  <c r="M630" i="3" s="1"/>
  <c r="N630" i="3" s="1"/>
  <c r="J627" i="3"/>
  <c r="M627" i="3" s="1"/>
  <c r="N627" i="3" s="1"/>
  <c r="J626" i="3"/>
  <c r="J624" i="3"/>
  <c r="M624" i="3" s="1"/>
  <c r="N624" i="3" s="1"/>
  <c r="J623" i="3"/>
  <c r="M623" i="3" s="1"/>
  <c r="N623" i="3" s="1"/>
  <c r="J622" i="3"/>
  <c r="M622" i="3" s="1"/>
  <c r="N622" i="3" s="1"/>
  <c r="J621" i="3"/>
  <c r="M621" i="3" s="1"/>
  <c r="N621" i="3" s="1"/>
  <c r="J620" i="3"/>
  <c r="M620" i="3" s="1"/>
  <c r="N620" i="3" s="1"/>
  <c r="J619" i="3"/>
  <c r="M619" i="3" s="1"/>
  <c r="N619" i="3" s="1"/>
  <c r="J618" i="3"/>
  <c r="M618" i="3" s="1"/>
  <c r="N618" i="3" s="1"/>
  <c r="J615" i="3"/>
  <c r="J614" i="3"/>
  <c r="O614" i="3" s="1"/>
  <c r="J613" i="3"/>
  <c r="M613" i="3" s="1"/>
  <c r="N613" i="3" s="1"/>
  <c r="J612" i="3"/>
  <c r="M612" i="3" s="1"/>
  <c r="N612" i="3" s="1"/>
  <c r="J611" i="3"/>
  <c r="J610" i="3"/>
  <c r="J609" i="3"/>
  <c r="O609" i="3" s="1"/>
  <c r="J606" i="3"/>
  <c r="O606" i="3" s="1"/>
  <c r="J605" i="3"/>
  <c r="M605" i="3" s="1"/>
  <c r="N605" i="3" s="1"/>
  <c r="J604" i="3"/>
  <c r="M604" i="3" s="1"/>
  <c r="N604" i="3" s="1"/>
  <c r="J603" i="3"/>
  <c r="O603" i="3" s="1"/>
  <c r="J602" i="3"/>
  <c r="O602" i="3" s="1"/>
  <c r="J601" i="3"/>
  <c r="M601" i="3" s="1"/>
  <c r="N601" i="3" s="1"/>
  <c r="J600" i="3"/>
  <c r="O600" i="3" s="1"/>
  <c r="J597" i="3"/>
  <c r="M597" i="3" s="1"/>
  <c r="N597" i="3" s="1"/>
  <c r="J596" i="3"/>
  <c r="M596" i="3" s="1"/>
  <c r="N596" i="3" s="1"/>
  <c r="J595" i="3"/>
  <c r="M595" i="3" s="1"/>
  <c r="N595" i="3" s="1"/>
  <c r="J594" i="3"/>
  <c r="M594" i="3" s="1"/>
  <c r="N594" i="3" s="1"/>
  <c r="J593" i="3"/>
  <c r="M593" i="3" s="1"/>
  <c r="N593" i="3" s="1"/>
  <c r="J592" i="3"/>
  <c r="M592" i="3" s="1"/>
  <c r="N592" i="3" s="1"/>
  <c r="J591" i="3"/>
  <c r="M591" i="3" s="1"/>
  <c r="N591" i="3" s="1"/>
  <c r="J588" i="3"/>
  <c r="M588" i="3" s="1"/>
  <c r="N588" i="3" s="1"/>
  <c r="J587" i="3"/>
  <c r="J586" i="3"/>
  <c r="J585" i="3"/>
  <c r="J584" i="3"/>
  <c r="M584" i="3" s="1"/>
  <c r="N584" i="3" s="1"/>
  <c r="J583" i="3"/>
  <c r="M583" i="3" s="1"/>
  <c r="N583" i="3" s="1"/>
  <c r="J582" i="3"/>
  <c r="M582" i="3" s="1"/>
  <c r="N582" i="3" s="1"/>
  <c r="J570" i="3"/>
  <c r="M570" i="3" s="1"/>
  <c r="N570" i="3" s="1"/>
  <c r="J569" i="3"/>
  <c r="M569" i="3" s="1"/>
  <c r="N569" i="3" s="1"/>
  <c r="J568" i="3"/>
  <c r="M568" i="3" s="1"/>
  <c r="N568" i="3" s="1"/>
  <c r="J567" i="3"/>
  <c r="M567" i="3" s="1"/>
  <c r="N567" i="3" s="1"/>
  <c r="J566" i="3"/>
  <c r="M566" i="3" s="1"/>
  <c r="N566" i="3" s="1"/>
  <c r="J565" i="3"/>
  <c r="M565" i="3" s="1"/>
  <c r="N565" i="3" s="1"/>
  <c r="J564" i="3"/>
  <c r="M564" i="3" s="1"/>
  <c r="N564" i="3" s="1"/>
  <c r="J563" i="3"/>
  <c r="M563" i="3" s="1"/>
  <c r="N563" i="3" s="1"/>
  <c r="J579" i="3"/>
  <c r="M579" i="3" s="1"/>
  <c r="N579" i="3" s="1"/>
  <c r="J578" i="3"/>
  <c r="M578" i="3" s="1"/>
  <c r="N578" i="3" s="1"/>
  <c r="J577" i="3"/>
  <c r="M577" i="3" s="1"/>
  <c r="N577" i="3" s="1"/>
  <c r="J576" i="3"/>
  <c r="O576" i="3" s="1"/>
  <c r="J575" i="3"/>
  <c r="O575" i="3" s="1"/>
  <c r="J574" i="3"/>
  <c r="J573" i="3"/>
  <c r="M573" i="3" s="1"/>
  <c r="N573" i="3" s="1"/>
  <c r="J561" i="3"/>
  <c r="O561" i="3" s="1"/>
  <c r="J560" i="3"/>
  <c r="O560" i="3" s="1"/>
  <c r="J559" i="3"/>
  <c r="M559" i="3" s="1"/>
  <c r="N559" i="3" s="1"/>
  <c r="J558" i="3"/>
  <c r="J557" i="3"/>
  <c r="J556" i="3"/>
  <c r="J555" i="3"/>
  <c r="O555" i="3" s="1"/>
  <c r="J552" i="3"/>
  <c r="M552" i="3" s="1"/>
  <c r="N552" i="3" s="1"/>
  <c r="J551" i="3"/>
  <c r="O551" i="3" s="1"/>
  <c r="J550" i="3"/>
  <c r="O550" i="3" s="1"/>
  <c r="J549" i="3"/>
  <c r="M549" i="3" s="1"/>
  <c r="N549" i="3" s="1"/>
  <c r="J548" i="3"/>
  <c r="O548" i="3" s="1"/>
  <c r="J547" i="3"/>
  <c r="M547" i="3" s="1"/>
  <c r="N547" i="3" s="1"/>
  <c r="J546" i="3"/>
  <c r="M546" i="3" s="1"/>
  <c r="N546" i="3" s="1"/>
  <c r="J543" i="3"/>
  <c r="M543" i="3" s="1"/>
  <c r="N543" i="3" s="1"/>
  <c r="J542" i="3"/>
  <c r="M542" i="3" s="1"/>
  <c r="N542" i="3" s="1"/>
  <c r="J541" i="3"/>
  <c r="M541" i="3" s="1"/>
  <c r="N541" i="3" s="1"/>
  <c r="J540" i="3"/>
  <c r="M540" i="3" s="1"/>
  <c r="N540" i="3" s="1"/>
  <c r="J539" i="3"/>
  <c r="M539" i="3" s="1"/>
  <c r="N539" i="3" s="1"/>
  <c r="J538" i="3"/>
  <c r="M538" i="3" s="1"/>
  <c r="N538" i="3" s="1"/>
  <c r="J537" i="3"/>
  <c r="M537" i="3" s="1"/>
  <c r="N537" i="3" s="1"/>
  <c r="J535" i="3"/>
  <c r="M535" i="3" s="1"/>
  <c r="N535" i="3" s="1"/>
  <c r="J534" i="3"/>
  <c r="J533" i="3"/>
  <c r="O533" i="3" s="1"/>
  <c r="J532" i="3"/>
  <c r="J531" i="3"/>
  <c r="J530" i="3"/>
  <c r="J529" i="3"/>
  <c r="J528" i="3"/>
  <c r="O528" i="3" s="1"/>
  <c r="J525" i="3"/>
  <c r="M525" i="3" s="1"/>
  <c r="N525" i="3" s="1"/>
  <c r="J524" i="3"/>
  <c r="M524" i="3" s="1"/>
  <c r="N524" i="3" s="1"/>
  <c r="J523" i="3"/>
  <c r="M523" i="3" s="1"/>
  <c r="N523" i="3" s="1"/>
  <c r="J522" i="3"/>
  <c r="J521" i="3"/>
  <c r="M521" i="3" s="1"/>
  <c r="N521" i="3" s="1"/>
  <c r="J520" i="3"/>
  <c r="O520" i="3" s="1"/>
  <c r="J519" i="3"/>
  <c r="O519" i="3" s="1"/>
  <c r="P631" i="3" l="1"/>
  <c r="Q631" i="3" s="1"/>
  <c r="R631" i="3" s="1"/>
  <c r="K631" i="3" s="1"/>
  <c r="P632" i="3"/>
  <c r="Q632" i="3" s="1"/>
  <c r="R632" i="3" s="1"/>
  <c r="K632" i="3" s="1"/>
  <c r="O630" i="3"/>
  <c r="P630" i="3" s="1"/>
  <c r="Q630" i="3" s="1"/>
  <c r="R630" i="3" s="1"/>
  <c r="K630" i="3" s="1"/>
  <c r="O627" i="3"/>
  <c r="P627" i="3" s="1"/>
  <c r="Q627" i="3" s="1"/>
  <c r="R627" i="3" s="1"/>
  <c r="K627" i="3" s="1"/>
  <c r="O626" i="3"/>
  <c r="M626" i="3"/>
  <c r="N626" i="3" s="1"/>
  <c r="O618" i="3"/>
  <c r="P618" i="3" s="1"/>
  <c r="Q618" i="3" s="1"/>
  <c r="R618" i="3" s="1"/>
  <c r="K618" i="3" s="1"/>
  <c r="O619" i="3"/>
  <c r="P619" i="3" s="1"/>
  <c r="Q619" i="3" s="1"/>
  <c r="R619" i="3" s="1"/>
  <c r="K619" i="3" s="1"/>
  <c r="O620" i="3"/>
  <c r="P620" i="3" s="1"/>
  <c r="Q620" i="3" s="1"/>
  <c r="R620" i="3" s="1"/>
  <c r="K620" i="3" s="1"/>
  <c r="O621" i="3"/>
  <c r="P621" i="3" s="1"/>
  <c r="Q621" i="3" s="1"/>
  <c r="R621" i="3" s="1"/>
  <c r="K621" i="3" s="1"/>
  <c r="O622" i="3"/>
  <c r="P622" i="3" s="1"/>
  <c r="Q622" i="3" s="1"/>
  <c r="R622" i="3" s="1"/>
  <c r="K622" i="3" s="1"/>
  <c r="O623" i="3"/>
  <c r="P623" i="3" s="1"/>
  <c r="Q623" i="3" s="1"/>
  <c r="R623" i="3" s="1"/>
  <c r="K623" i="3" s="1"/>
  <c r="O624" i="3"/>
  <c r="P624" i="3" s="1"/>
  <c r="Q624" i="3" s="1"/>
  <c r="R624" i="3" s="1"/>
  <c r="K624" i="3" s="1"/>
  <c r="O610" i="3"/>
  <c r="O612" i="3"/>
  <c r="P612" i="3" s="1"/>
  <c r="Q612" i="3" s="1"/>
  <c r="R612" i="3" s="1"/>
  <c r="K612" i="3" s="1"/>
  <c r="O613" i="3"/>
  <c r="P613" i="3" s="1"/>
  <c r="Q613" i="3" s="1"/>
  <c r="R613" i="3" s="1"/>
  <c r="K613" i="3" s="1"/>
  <c r="M609" i="3"/>
  <c r="N609" i="3" s="1"/>
  <c r="P609" i="3" s="1"/>
  <c r="Q609" i="3" s="1"/>
  <c r="R609" i="3" s="1"/>
  <c r="K609" i="3" s="1"/>
  <c r="M610" i="3"/>
  <c r="N610" i="3" s="1"/>
  <c r="M611" i="3"/>
  <c r="N611" i="3" s="1"/>
  <c r="M614" i="3"/>
  <c r="N614" i="3" s="1"/>
  <c r="P614" i="3" s="1"/>
  <c r="Q614" i="3" s="1"/>
  <c r="R614" i="3" s="1"/>
  <c r="K614" i="3" s="1"/>
  <c r="M615" i="3"/>
  <c r="N615" i="3" s="1"/>
  <c r="O611" i="3"/>
  <c r="O615" i="3"/>
  <c r="O601" i="3"/>
  <c r="P601" i="3" s="1"/>
  <c r="Q601" i="3" s="1"/>
  <c r="R601" i="3" s="1"/>
  <c r="K601" i="3" s="1"/>
  <c r="O604" i="3"/>
  <c r="P604" i="3" s="1"/>
  <c r="Q604" i="3" s="1"/>
  <c r="R604" i="3" s="1"/>
  <c r="K604" i="3" s="1"/>
  <c r="O605" i="3"/>
  <c r="P605" i="3" s="1"/>
  <c r="Q605" i="3" s="1"/>
  <c r="R605" i="3" s="1"/>
  <c r="K605" i="3" s="1"/>
  <c r="M600" i="3"/>
  <c r="N600" i="3" s="1"/>
  <c r="P600" i="3" s="1"/>
  <c r="Q600" i="3" s="1"/>
  <c r="R600" i="3" s="1"/>
  <c r="K600" i="3" s="1"/>
  <c r="M602" i="3"/>
  <c r="N602" i="3" s="1"/>
  <c r="P602" i="3" s="1"/>
  <c r="Q602" i="3" s="1"/>
  <c r="R602" i="3" s="1"/>
  <c r="K602" i="3" s="1"/>
  <c r="M603" i="3"/>
  <c r="N603" i="3" s="1"/>
  <c r="P603" i="3" s="1"/>
  <c r="Q603" i="3" s="1"/>
  <c r="R603" i="3" s="1"/>
  <c r="K603" i="3" s="1"/>
  <c r="M606" i="3"/>
  <c r="N606" i="3" s="1"/>
  <c r="P606" i="3" s="1"/>
  <c r="Q606" i="3" s="1"/>
  <c r="R606" i="3" s="1"/>
  <c r="K606" i="3" s="1"/>
  <c r="O591" i="3"/>
  <c r="P591" i="3" s="1"/>
  <c r="Q591" i="3" s="1"/>
  <c r="R591" i="3" s="1"/>
  <c r="K591" i="3" s="1"/>
  <c r="O592" i="3"/>
  <c r="P592" i="3" s="1"/>
  <c r="Q592" i="3" s="1"/>
  <c r="R592" i="3" s="1"/>
  <c r="K592" i="3" s="1"/>
  <c r="O593" i="3"/>
  <c r="P593" i="3" s="1"/>
  <c r="Q593" i="3" s="1"/>
  <c r="R593" i="3" s="1"/>
  <c r="K593" i="3" s="1"/>
  <c r="O594" i="3"/>
  <c r="P594" i="3" s="1"/>
  <c r="Q594" i="3" s="1"/>
  <c r="R594" i="3" s="1"/>
  <c r="K594" i="3" s="1"/>
  <c r="O595" i="3"/>
  <c r="P595" i="3" s="1"/>
  <c r="Q595" i="3" s="1"/>
  <c r="R595" i="3" s="1"/>
  <c r="K595" i="3" s="1"/>
  <c r="O596" i="3"/>
  <c r="P596" i="3" s="1"/>
  <c r="Q596" i="3" s="1"/>
  <c r="R596" i="3" s="1"/>
  <c r="K596" i="3" s="1"/>
  <c r="O597" i="3"/>
  <c r="P597" i="3" s="1"/>
  <c r="Q597" i="3" s="1"/>
  <c r="R597" i="3" s="1"/>
  <c r="K597" i="3" s="1"/>
  <c r="O582" i="3"/>
  <c r="P582" i="3" s="1"/>
  <c r="Q582" i="3" s="1"/>
  <c r="R582" i="3" s="1"/>
  <c r="K582" i="3" s="1"/>
  <c r="O583" i="3"/>
  <c r="P583" i="3" s="1"/>
  <c r="Q583" i="3" s="1"/>
  <c r="R583" i="3" s="1"/>
  <c r="K583" i="3" s="1"/>
  <c r="O584" i="3"/>
  <c r="P584" i="3" s="1"/>
  <c r="Q584" i="3" s="1"/>
  <c r="R584" i="3" s="1"/>
  <c r="K584" i="3" s="1"/>
  <c r="O587" i="3"/>
  <c r="O588" i="3"/>
  <c r="P588" i="3" s="1"/>
  <c r="Q588" i="3" s="1"/>
  <c r="R588" i="3" s="1"/>
  <c r="K588" i="3" s="1"/>
  <c r="M585" i="3"/>
  <c r="N585" i="3" s="1"/>
  <c r="M586" i="3"/>
  <c r="N586" i="3" s="1"/>
  <c r="M587" i="3"/>
  <c r="N587" i="3" s="1"/>
  <c r="O585" i="3"/>
  <c r="O586" i="3"/>
  <c r="O564" i="3"/>
  <c r="P564" i="3" s="1"/>
  <c r="Q564" i="3" s="1"/>
  <c r="R564" i="3" s="1"/>
  <c r="K564" i="3" s="1"/>
  <c r="O565" i="3"/>
  <c r="P565" i="3" s="1"/>
  <c r="Q565" i="3" s="1"/>
  <c r="R565" i="3" s="1"/>
  <c r="K565" i="3" s="1"/>
  <c r="O566" i="3"/>
  <c r="P566" i="3" s="1"/>
  <c r="Q566" i="3" s="1"/>
  <c r="R566" i="3" s="1"/>
  <c r="K566" i="3" s="1"/>
  <c r="O567" i="3"/>
  <c r="P567" i="3" s="1"/>
  <c r="Q567" i="3" s="1"/>
  <c r="R567" i="3" s="1"/>
  <c r="K567" i="3" s="1"/>
  <c r="O568" i="3"/>
  <c r="P568" i="3" s="1"/>
  <c r="Q568" i="3" s="1"/>
  <c r="R568" i="3" s="1"/>
  <c r="K568" i="3" s="1"/>
  <c r="O569" i="3"/>
  <c r="P569" i="3" s="1"/>
  <c r="Q569" i="3" s="1"/>
  <c r="R569" i="3" s="1"/>
  <c r="K569" i="3" s="1"/>
  <c r="O570" i="3"/>
  <c r="P570" i="3" s="1"/>
  <c r="Q570" i="3" s="1"/>
  <c r="R570" i="3" s="1"/>
  <c r="K570" i="3" s="1"/>
  <c r="O563" i="3"/>
  <c r="P563" i="3" s="1"/>
  <c r="Q563" i="3" s="1"/>
  <c r="R563" i="3" s="1"/>
  <c r="K563" i="3" s="1"/>
  <c r="O577" i="3"/>
  <c r="P577" i="3" s="1"/>
  <c r="Q577" i="3" s="1"/>
  <c r="R577" i="3" s="1"/>
  <c r="K577" i="3" s="1"/>
  <c r="O578" i="3"/>
  <c r="P578" i="3" s="1"/>
  <c r="Q578" i="3" s="1"/>
  <c r="R578" i="3" s="1"/>
  <c r="K578" i="3" s="1"/>
  <c r="O573" i="3"/>
  <c r="P573" i="3" s="1"/>
  <c r="Q573" i="3" s="1"/>
  <c r="R573" i="3" s="1"/>
  <c r="K573" i="3" s="1"/>
  <c r="O574" i="3"/>
  <c r="O579" i="3"/>
  <c r="P579" i="3" s="1"/>
  <c r="Q579" i="3" s="1"/>
  <c r="R579" i="3" s="1"/>
  <c r="K579" i="3" s="1"/>
  <c r="M574" i="3"/>
  <c r="N574" i="3" s="1"/>
  <c r="M575" i="3"/>
  <c r="N575" i="3" s="1"/>
  <c r="P575" i="3" s="1"/>
  <c r="Q575" i="3" s="1"/>
  <c r="R575" i="3" s="1"/>
  <c r="K575" i="3" s="1"/>
  <c r="M576" i="3"/>
  <c r="N576" i="3" s="1"/>
  <c r="P576" i="3" s="1"/>
  <c r="Q576" i="3" s="1"/>
  <c r="R576" i="3" s="1"/>
  <c r="K576" i="3" s="1"/>
  <c r="O556" i="3"/>
  <c r="O558" i="3"/>
  <c r="O559" i="3"/>
  <c r="P559" i="3" s="1"/>
  <c r="Q559" i="3" s="1"/>
  <c r="R559" i="3" s="1"/>
  <c r="K559" i="3" s="1"/>
  <c r="M555" i="3"/>
  <c r="N555" i="3" s="1"/>
  <c r="P555" i="3" s="1"/>
  <c r="Q555" i="3" s="1"/>
  <c r="R555" i="3" s="1"/>
  <c r="K555" i="3" s="1"/>
  <c r="M556" i="3"/>
  <c r="N556" i="3" s="1"/>
  <c r="M557" i="3"/>
  <c r="N557" i="3" s="1"/>
  <c r="M558" i="3"/>
  <c r="N558" i="3" s="1"/>
  <c r="M560" i="3"/>
  <c r="N560" i="3" s="1"/>
  <c r="P560" i="3" s="1"/>
  <c r="Q560" i="3" s="1"/>
  <c r="R560" i="3" s="1"/>
  <c r="K560" i="3" s="1"/>
  <c r="M561" i="3"/>
  <c r="N561" i="3" s="1"/>
  <c r="P561" i="3" s="1"/>
  <c r="Q561" i="3" s="1"/>
  <c r="R561" i="3" s="1"/>
  <c r="K561" i="3" s="1"/>
  <c r="O557" i="3"/>
  <c r="O547" i="3"/>
  <c r="P547" i="3" s="1"/>
  <c r="Q547" i="3" s="1"/>
  <c r="R547" i="3" s="1"/>
  <c r="K547" i="3" s="1"/>
  <c r="O552" i="3"/>
  <c r="P552" i="3" s="1"/>
  <c r="Q552" i="3" s="1"/>
  <c r="R552" i="3" s="1"/>
  <c r="K552" i="3" s="1"/>
  <c r="O546" i="3"/>
  <c r="P546" i="3" s="1"/>
  <c r="Q546" i="3" s="1"/>
  <c r="R546" i="3" s="1"/>
  <c r="K546" i="3" s="1"/>
  <c r="O549" i="3"/>
  <c r="P549" i="3" s="1"/>
  <c r="Q549" i="3" s="1"/>
  <c r="R549" i="3" s="1"/>
  <c r="K549" i="3" s="1"/>
  <c r="M548" i="3"/>
  <c r="N548" i="3" s="1"/>
  <c r="P548" i="3" s="1"/>
  <c r="Q548" i="3" s="1"/>
  <c r="R548" i="3" s="1"/>
  <c r="K548" i="3" s="1"/>
  <c r="M550" i="3"/>
  <c r="N550" i="3" s="1"/>
  <c r="P550" i="3" s="1"/>
  <c r="Q550" i="3" s="1"/>
  <c r="R550" i="3" s="1"/>
  <c r="K550" i="3" s="1"/>
  <c r="M551" i="3"/>
  <c r="N551" i="3" s="1"/>
  <c r="P551" i="3" s="1"/>
  <c r="Q551" i="3" s="1"/>
  <c r="R551" i="3" s="1"/>
  <c r="K551" i="3" s="1"/>
  <c r="O537" i="3"/>
  <c r="P537" i="3" s="1"/>
  <c r="Q537" i="3" s="1"/>
  <c r="R537" i="3" s="1"/>
  <c r="K537" i="3" s="1"/>
  <c r="O538" i="3"/>
  <c r="P538" i="3" s="1"/>
  <c r="Q538" i="3" s="1"/>
  <c r="R538" i="3" s="1"/>
  <c r="K538" i="3" s="1"/>
  <c r="O539" i="3"/>
  <c r="P539" i="3" s="1"/>
  <c r="Q539" i="3" s="1"/>
  <c r="R539" i="3" s="1"/>
  <c r="K539" i="3" s="1"/>
  <c r="O540" i="3"/>
  <c r="P540" i="3" s="1"/>
  <c r="Q540" i="3" s="1"/>
  <c r="R540" i="3" s="1"/>
  <c r="K540" i="3" s="1"/>
  <c r="O541" i="3"/>
  <c r="P541" i="3" s="1"/>
  <c r="Q541" i="3" s="1"/>
  <c r="R541" i="3" s="1"/>
  <c r="K541" i="3" s="1"/>
  <c r="O542" i="3"/>
  <c r="P542" i="3" s="1"/>
  <c r="Q542" i="3" s="1"/>
  <c r="R542" i="3" s="1"/>
  <c r="K542" i="3" s="1"/>
  <c r="O543" i="3"/>
  <c r="P543" i="3" s="1"/>
  <c r="Q543" i="3" s="1"/>
  <c r="R543" i="3" s="1"/>
  <c r="K543" i="3" s="1"/>
  <c r="O535" i="3"/>
  <c r="P535" i="3" s="1"/>
  <c r="Q535" i="3" s="1"/>
  <c r="R535" i="3" s="1"/>
  <c r="K535" i="3" s="1"/>
  <c r="O529" i="3"/>
  <c r="O530" i="3"/>
  <c r="M528" i="3"/>
  <c r="N528" i="3" s="1"/>
  <c r="P528" i="3" s="1"/>
  <c r="Q528" i="3" s="1"/>
  <c r="R528" i="3" s="1"/>
  <c r="K528" i="3" s="1"/>
  <c r="M529" i="3"/>
  <c r="N529" i="3" s="1"/>
  <c r="M530" i="3"/>
  <c r="N530" i="3" s="1"/>
  <c r="M531" i="3"/>
  <c r="N531" i="3" s="1"/>
  <c r="M532" i="3"/>
  <c r="N532" i="3" s="1"/>
  <c r="M533" i="3"/>
  <c r="N533" i="3" s="1"/>
  <c r="P533" i="3" s="1"/>
  <c r="Q533" i="3" s="1"/>
  <c r="R533" i="3" s="1"/>
  <c r="K533" i="3" s="1"/>
  <c r="M534" i="3"/>
  <c r="N534" i="3" s="1"/>
  <c r="O531" i="3"/>
  <c r="O532" i="3"/>
  <c r="O534" i="3"/>
  <c r="M520" i="3"/>
  <c r="N520" i="3" s="1"/>
  <c r="P520" i="3" s="1"/>
  <c r="Q520" i="3" s="1"/>
  <c r="R520" i="3" s="1"/>
  <c r="K520" i="3" s="1"/>
  <c r="M519" i="3"/>
  <c r="N519" i="3" s="1"/>
  <c r="P519" i="3" s="1"/>
  <c r="Q519" i="3" s="1"/>
  <c r="R519" i="3" s="1"/>
  <c r="K519" i="3" s="1"/>
  <c r="O524" i="3"/>
  <c r="P524" i="3" s="1"/>
  <c r="Q524" i="3" s="1"/>
  <c r="R524" i="3" s="1"/>
  <c r="K524" i="3" s="1"/>
  <c r="O525" i="3"/>
  <c r="P525" i="3" s="1"/>
  <c r="Q525" i="3" s="1"/>
  <c r="R525" i="3" s="1"/>
  <c r="K525" i="3" s="1"/>
  <c r="O522" i="3"/>
  <c r="O523" i="3"/>
  <c r="P523" i="3" s="1"/>
  <c r="Q523" i="3" s="1"/>
  <c r="R523" i="3" s="1"/>
  <c r="K523" i="3" s="1"/>
  <c r="M522" i="3"/>
  <c r="N522" i="3" s="1"/>
  <c r="O521" i="3"/>
  <c r="P521" i="3" s="1"/>
  <c r="Q521" i="3" s="1"/>
  <c r="R521" i="3" s="1"/>
  <c r="K521" i="3" s="1"/>
  <c r="J491" i="3"/>
  <c r="M491" i="3" s="1"/>
  <c r="N491" i="3" s="1"/>
  <c r="J490" i="3"/>
  <c r="M490" i="3" s="1"/>
  <c r="N490" i="3" s="1"/>
  <c r="J489" i="3"/>
  <c r="M489" i="3" s="1"/>
  <c r="N489" i="3" s="1"/>
  <c r="J487" i="3"/>
  <c r="M487" i="3" s="1"/>
  <c r="N487" i="3" s="1"/>
  <c r="J486" i="3"/>
  <c r="J485" i="3"/>
  <c r="J483" i="3"/>
  <c r="O483" i="3" s="1"/>
  <c r="J482" i="3"/>
  <c r="O482" i="3" s="1"/>
  <c r="J481" i="3"/>
  <c r="O481" i="3" s="1"/>
  <c r="J479" i="3"/>
  <c r="M479" i="3" s="1"/>
  <c r="N479" i="3" s="1"/>
  <c r="J478" i="3"/>
  <c r="M478" i="3" s="1"/>
  <c r="N478" i="3" s="1"/>
  <c r="J477" i="3"/>
  <c r="O477" i="3" s="1"/>
  <c r="J447" i="3"/>
  <c r="M447" i="3" s="1"/>
  <c r="N447" i="3" s="1"/>
  <c r="J446" i="3"/>
  <c r="M446" i="3" s="1"/>
  <c r="N446" i="3" s="1"/>
  <c r="J445" i="3"/>
  <c r="M445" i="3" s="1"/>
  <c r="N445" i="3" s="1"/>
  <c r="J475" i="3"/>
  <c r="M475" i="3" s="1"/>
  <c r="N475" i="3" s="1"/>
  <c r="J474" i="3"/>
  <c r="M474" i="3" s="1"/>
  <c r="N474" i="3" s="1"/>
  <c r="J473" i="3"/>
  <c r="M473" i="3" s="1"/>
  <c r="N473" i="3" s="1"/>
  <c r="J471" i="3"/>
  <c r="M471" i="3" s="1"/>
  <c r="N471" i="3" s="1"/>
  <c r="J470" i="3"/>
  <c r="M470" i="3" s="1"/>
  <c r="N470" i="3" s="1"/>
  <c r="J469" i="3"/>
  <c r="M469" i="3" s="1"/>
  <c r="N469" i="3" s="1"/>
  <c r="J467" i="3"/>
  <c r="M467" i="3" s="1"/>
  <c r="N467" i="3" s="1"/>
  <c r="J466" i="3"/>
  <c r="M466" i="3" s="1"/>
  <c r="N466" i="3" s="1"/>
  <c r="J465" i="3"/>
  <c r="M465" i="3" s="1"/>
  <c r="N465" i="3" s="1"/>
  <c r="J463" i="3"/>
  <c r="M463" i="3" s="1"/>
  <c r="N463" i="3" s="1"/>
  <c r="J462" i="3"/>
  <c r="M462" i="3" s="1"/>
  <c r="N462" i="3" s="1"/>
  <c r="J461" i="3"/>
  <c r="M461" i="3" s="1"/>
  <c r="N461" i="3" s="1"/>
  <c r="J459" i="3"/>
  <c r="M459" i="3" s="1"/>
  <c r="N459" i="3" s="1"/>
  <c r="J458" i="3"/>
  <c r="J457" i="3"/>
  <c r="J455" i="3"/>
  <c r="J454" i="3"/>
  <c r="M454" i="3" s="1"/>
  <c r="N454" i="3" s="1"/>
  <c r="J453" i="3"/>
  <c r="O453" i="3" s="1"/>
  <c r="J451" i="3"/>
  <c r="M451" i="3" s="1"/>
  <c r="N451" i="3" s="1"/>
  <c r="J450" i="3"/>
  <c r="M450" i="3" s="1"/>
  <c r="N450" i="3" s="1"/>
  <c r="J449" i="3"/>
  <c r="M449" i="3" s="1"/>
  <c r="N449" i="3" s="1"/>
  <c r="J442" i="3"/>
  <c r="J441" i="3"/>
  <c r="O441" i="3" s="1"/>
  <c r="J440" i="3"/>
  <c r="O440" i="3" s="1"/>
  <c r="J437" i="3"/>
  <c r="M437" i="3" s="1"/>
  <c r="N437" i="3" s="1"/>
  <c r="J436" i="3"/>
  <c r="O436" i="3" s="1"/>
  <c r="J435" i="3"/>
  <c r="M435" i="3" s="1"/>
  <c r="N435" i="3" s="1"/>
  <c r="J432" i="3"/>
  <c r="M432" i="3" s="1"/>
  <c r="N432" i="3" s="1"/>
  <c r="J431" i="3"/>
  <c r="M431" i="3" s="1"/>
  <c r="N431" i="3" s="1"/>
  <c r="J430" i="3"/>
  <c r="M430" i="3" s="1"/>
  <c r="N430" i="3" s="1"/>
  <c r="J427" i="3"/>
  <c r="J426" i="3"/>
  <c r="J425" i="3"/>
  <c r="O425" i="3" s="1"/>
  <c r="J154" i="3"/>
  <c r="M154" i="3" s="1"/>
  <c r="N154" i="3" s="1"/>
  <c r="J168" i="3"/>
  <c r="M168" i="3" s="1"/>
  <c r="N168" i="3" s="1"/>
  <c r="J161" i="3"/>
  <c r="M161" i="3" s="1"/>
  <c r="N161" i="3" s="1"/>
  <c r="J181" i="3"/>
  <c r="M181" i="3" s="1"/>
  <c r="N181" i="3" s="1"/>
  <c r="J188" i="3"/>
  <c r="M188" i="3" s="1"/>
  <c r="N188" i="3" s="1"/>
  <c r="J345" i="3"/>
  <c r="J354" i="3"/>
  <c r="M354" i="3" s="1"/>
  <c r="N354" i="3" s="1"/>
  <c r="J359" i="3"/>
  <c r="M359" i="3" s="1"/>
  <c r="N359" i="3" s="1"/>
  <c r="J364" i="3"/>
  <c r="O364" i="3" s="1"/>
  <c r="J373" i="3"/>
  <c r="M373" i="3" s="1"/>
  <c r="N373" i="3" s="1"/>
  <c r="J378" i="3"/>
  <c r="M378" i="3" s="1"/>
  <c r="N378" i="3" s="1"/>
  <c r="J407" i="3"/>
  <c r="M407" i="3" s="1"/>
  <c r="N407" i="3" s="1"/>
  <c r="J417" i="3"/>
  <c r="M417" i="3" s="1"/>
  <c r="N417" i="3" s="1"/>
  <c r="J412" i="3"/>
  <c r="J182" i="3"/>
  <c r="M182" i="3" s="1"/>
  <c r="N182" i="3" s="1"/>
  <c r="J422" i="3"/>
  <c r="M422" i="3" s="1"/>
  <c r="N422" i="3" s="1"/>
  <c r="J421" i="3"/>
  <c r="M421" i="3" s="1"/>
  <c r="N421" i="3" s="1"/>
  <c r="J420" i="3"/>
  <c r="M420" i="3" s="1"/>
  <c r="N420" i="3" s="1"/>
  <c r="J416" i="3"/>
  <c r="M416" i="3" s="1"/>
  <c r="N416" i="3" s="1"/>
  <c r="J415" i="3"/>
  <c r="M415" i="3" s="1"/>
  <c r="N415" i="3" s="1"/>
  <c r="J411" i="3"/>
  <c r="O411" i="3" s="1"/>
  <c r="J410" i="3"/>
  <c r="O410" i="3" s="1"/>
  <c r="J406" i="3"/>
  <c r="M406" i="3" s="1"/>
  <c r="N406" i="3" s="1"/>
  <c r="J405" i="3"/>
  <c r="M405" i="3" s="1"/>
  <c r="N405" i="3" s="1"/>
  <c r="J402" i="3"/>
  <c r="M402" i="3" s="1"/>
  <c r="N402" i="3" s="1"/>
  <c r="J401" i="3"/>
  <c r="M401" i="3" s="1"/>
  <c r="N401" i="3" s="1"/>
  <c r="J400" i="3"/>
  <c r="M400" i="3" s="1"/>
  <c r="N400" i="3" s="1"/>
  <c r="J399" i="3"/>
  <c r="M399" i="3" s="1"/>
  <c r="N399" i="3" s="1"/>
  <c r="J396" i="3"/>
  <c r="M396" i="3" s="1"/>
  <c r="N396" i="3" s="1"/>
  <c r="J395" i="3"/>
  <c r="M395" i="3" s="1"/>
  <c r="N395" i="3" s="1"/>
  <c r="J394" i="3"/>
  <c r="M394" i="3" s="1"/>
  <c r="N394" i="3" s="1"/>
  <c r="J393" i="3"/>
  <c r="M393" i="3" s="1"/>
  <c r="N393" i="3" s="1"/>
  <c r="J390" i="3"/>
  <c r="J389" i="3"/>
  <c r="J388" i="3"/>
  <c r="J387" i="3"/>
  <c r="J384" i="3"/>
  <c r="M384" i="3" s="1"/>
  <c r="N384" i="3" s="1"/>
  <c r="J383" i="3"/>
  <c r="M383" i="3" s="1"/>
  <c r="N383" i="3" s="1"/>
  <c r="J382" i="3"/>
  <c r="M382" i="3" s="1"/>
  <c r="N382" i="3" s="1"/>
  <c r="J381" i="3"/>
  <c r="M381" i="3" s="1"/>
  <c r="N381" i="3" s="1"/>
  <c r="J377" i="3"/>
  <c r="O377" i="3" s="1"/>
  <c r="J376" i="3"/>
  <c r="M376" i="3" s="1"/>
  <c r="N376" i="3" s="1"/>
  <c r="J372" i="3"/>
  <c r="M372" i="3" s="1"/>
  <c r="N372" i="3" s="1"/>
  <c r="J371" i="3"/>
  <c r="M371" i="3" s="1"/>
  <c r="N371" i="3" s="1"/>
  <c r="J368" i="3"/>
  <c r="M368" i="3" s="1"/>
  <c r="N368" i="3" s="1"/>
  <c r="J367" i="3"/>
  <c r="M367" i="3" s="1"/>
  <c r="N367" i="3" s="1"/>
  <c r="J363" i="3"/>
  <c r="M363" i="3" s="1"/>
  <c r="N363" i="3" s="1"/>
  <c r="J362" i="3"/>
  <c r="M362" i="3" s="1"/>
  <c r="N362" i="3" s="1"/>
  <c r="J358" i="3"/>
  <c r="O358" i="3" s="1"/>
  <c r="J357" i="3"/>
  <c r="O357" i="3" s="1"/>
  <c r="J353" i="3"/>
  <c r="M353" i="3" s="1"/>
  <c r="N353" i="3" s="1"/>
  <c r="J352" i="3"/>
  <c r="M352" i="3" s="1"/>
  <c r="N352" i="3" s="1"/>
  <c r="J349" i="3"/>
  <c r="O349" i="3" s="1"/>
  <c r="J348" i="3"/>
  <c r="O348" i="3" s="1"/>
  <c r="J344" i="3"/>
  <c r="M344" i="3" s="1"/>
  <c r="N344" i="3" s="1"/>
  <c r="J343" i="3"/>
  <c r="M343" i="3" s="1"/>
  <c r="N343" i="3" s="1"/>
  <c r="J340" i="3"/>
  <c r="M340" i="3" s="1"/>
  <c r="N340" i="3" s="1"/>
  <c r="J339" i="3"/>
  <c r="M339" i="3" s="1"/>
  <c r="N339" i="3" s="1"/>
  <c r="J338" i="3"/>
  <c r="O338" i="3" s="1"/>
  <c r="J337" i="3"/>
  <c r="M337" i="3" s="1"/>
  <c r="N337" i="3" s="1"/>
  <c r="J333" i="3"/>
  <c r="M333" i="3" s="1"/>
  <c r="N333" i="3" s="1"/>
  <c r="J332" i="3"/>
  <c r="M332" i="3" s="1"/>
  <c r="N332" i="3" s="1"/>
  <c r="J331" i="3"/>
  <c r="M331" i="3" s="1"/>
  <c r="N331" i="3" s="1"/>
  <c r="J330" i="3"/>
  <c r="M330" i="3" s="1"/>
  <c r="N330" i="3" s="1"/>
  <c r="J326" i="3"/>
  <c r="M326" i="3" s="1"/>
  <c r="N326" i="3" s="1"/>
  <c r="J325" i="3"/>
  <c r="M325" i="3" s="1"/>
  <c r="N325" i="3" s="1"/>
  <c r="J324" i="3"/>
  <c r="M324" i="3" s="1"/>
  <c r="N324" i="3" s="1"/>
  <c r="J323" i="3"/>
  <c r="M323" i="3" s="1"/>
  <c r="N323" i="3" s="1"/>
  <c r="J319" i="3"/>
  <c r="M319" i="3" s="1"/>
  <c r="N319" i="3" s="1"/>
  <c r="J318" i="3"/>
  <c r="M318" i="3" s="1"/>
  <c r="N318" i="3" s="1"/>
  <c r="J317" i="3"/>
  <c r="M317" i="3" s="1"/>
  <c r="N317" i="3" s="1"/>
  <c r="J316" i="3"/>
  <c r="O316" i="3" s="1"/>
  <c r="J312" i="3"/>
  <c r="M312" i="3" s="1"/>
  <c r="N312" i="3" s="1"/>
  <c r="J311" i="3"/>
  <c r="M311" i="3" s="1"/>
  <c r="N311" i="3" s="1"/>
  <c r="J310" i="3"/>
  <c r="M310" i="3" s="1"/>
  <c r="N310" i="3" s="1"/>
  <c r="J309" i="3"/>
  <c r="M309" i="3" s="1"/>
  <c r="N309" i="3" s="1"/>
  <c r="J305" i="3"/>
  <c r="O305" i="3" s="1"/>
  <c r="J304" i="3"/>
  <c r="O304" i="3" s="1"/>
  <c r="J303" i="3"/>
  <c r="O303" i="3" s="1"/>
  <c r="J302" i="3"/>
  <c r="M302" i="3" s="1"/>
  <c r="N302" i="3" s="1"/>
  <c r="J298" i="3"/>
  <c r="M298" i="3" s="1"/>
  <c r="N298" i="3" s="1"/>
  <c r="J297" i="3"/>
  <c r="O297" i="3" s="1"/>
  <c r="J296" i="3"/>
  <c r="O296" i="3" s="1"/>
  <c r="J295" i="3"/>
  <c r="M295" i="3" s="1"/>
  <c r="N295" i="3" s="1"/>
  <c r="J291" i="3"/>
  <c r="M291" i="3" s="1"/>
  <c r="N291" i="3" s="1"/>
  <c r="J290" i="3"/>
  <c r="M290" i="3" s="1"/>
  <c r="N290" i="3" s="1"/>
  <c r="J289" i="3"/>
  <c r="M289" i="3" s="1"/>
  <c r="N289" i="3" s="1"/>
  <c r="J288" i="3"/>
  <c r="M288" i="3" s="1"/>
  <c r="N288" i="3" s="1"/>
  <c r="J284" i="3"/>
  <c r="M284" i="3" s="1"/>
  <c r="N284" i="3" s="1"/>
  <c r="J283" i="3"/>
  <c r="M283" i="3" s="1"/>
  <c r="N283" i="3" s="1"/>
  <c r="J282" i="3"/>
  <c r="M282" i="3" s="1"/>
  <c r="N282" i="3" s="1"/>
  <c r="J281" i="3"/>
  <c r="M281" i="3" s="1"/>
  <c r="N281" i="3" s="1"/>
  <c r="J278" i="3"/>
  <c r="M278" i="3" s="1"/>
  <c r="N278" i="3" s="1"/>
  <c r="J277" i="3"/>
  <c r="M277" i="3" s="1"/>
  <c r="N277" i="3" s="1"/>
  <c r="J276" i="3"/>
  <c r="M276" i="3" s="1"/>
  <c r="N276" i="3" s="1"/>
  <c r="J275" i="3"/>
  <c r="M275" i="3" s="1"/>
  <c r="N275" i="3" s="1"/>
  <c r="J272" i="3"/>
  <c r="M272" i="3" s="1"/>
  <c r="N272" i="3" s="1"/>
  <c r="J271" i="3"/>
  <c r="M271" i="3" s="1"/>
  <c r="N271" i="3" s="1"/>
  <c r="J270" i="3"/>
  <c r="M270" i="3" s="1"/>
  <c r="N270" i="3" s="1"/>
  <c r="J269" i="3"/>
  <c r="M269" i="3" s="1"/>
  <c r="N269" i="3" s="1"/>
  <c r="J266" i="3"/>
  <c r="M266" i="3" s="1"/>
  <c r="N266" i="3" s="1"/>
  <c r="J265" i="3"/>
  <c r="M265" i="3" s="1"/>
  <c r="N265" i="3" s="1"/>
  <c r="J264" i="3"/>
  <c r="M264" i="3" s="1"/>
  <c r="N264" i="3" s="1"/>
  <c r="J263" i="3"/>
  <c r="M263" i="3" s="1"/>
  <c r="N263" i="3" s="1"/>
  <c r="J260" i="3"/>
  <c r="O260" i="3" s="1"/>
  <c r="J259" i="3"/>
  <c r="M259" i="3" s="1"/>
  <c r="N259" i="3" s="1"/>
  <c r="J258" i="3"/>
  <c r="O258" i="3" s="1"/>
  <c r="J257" i="3"/>
  <c r="O257" i="3" s="1"/>
  <c r="J254" i="3"/>
  <c r="M254" i="3" s="1"/>
  <c r="N254" i="3" s="1"/>
  <c r="J253" i="3"/>
  <c r="M253" i="3" s="1"/>
  <c r="N253" i="3" s="1"/>
  <c r="J252" i="3"/>
  <c r="M252" i="3" s="1"/>
  <c r="N252" i="3" s="1"/>
  <c r="J251" i="3"/>
  <c r="M251" i="3" s="1"/>
  <c r="N251" i="3" s="1"/>
  <c r="J248" i="3"/>
  <c r="J247" i="3"/>
  <c r="M247" i="3" s="1"/>
  <c r="N247" i="3" s="1"/>
  <c r="J246" i="3"/>
  <c r="O246" i="3" s="1"/>
  <c r="J245" i="3"/>
  <c r="O245" i="3" s="1"/>
  <c r="J242" i="3"/>
  <c r="M242" i="3" s="1"/>
  <c r="N242" i="3" s="1"/>
  <c r="J241" i="3"/>
  <c r="M241" i="3" s="1"/>
  <c r="N241" i="3" s="1"/>
  <c r="J240" i="3"/>
  <c r="M240" i="3" s="1"/>
  <c r="N240" i="3" s="1"/>
  <c r="J239" i="3"/>
  <c r="M239" i="3" s="1"/>
  <c r="N239" i="3" s="1"/>
  <c r="J236" i="3"/>
  <c r="M236" i="3" s="1"/>
  <c r="N236" i="3" s="1"/>
  <c r="J235" i="3"/>
  <c r="M235" i="3" s="1"/>
  <c r="N235" i="3" s="1"/>
  <c r="J234" i="3"/>
  <c r="M234" i="3" s="1"/>
  <c r="N234" i="3" s="1"/>
  <c r="J233" i="3"/>
  <c r="M233" i="3" s="1"/>
  <c r="N233" i="3" s="1"/>
  <c r="J230" i="3"/>
  <c r="M230" i="3" s="1"/>
  <c r="N230" i="3" s="1"/>
  <c r="J229" i="3"/>
  <c r="M229" i="3" s="1"/>
  <c r="N229" i="3" s="1"/>
  <c r="J228" i="3"/>
  <c r="M228" i="3" s="1"/>
  <c r="N228" i="3" s="1"/>
  <c r="J227" i="3"/>
  <c r="M227" i="3" s="1"/>
  <c r="N227" i="3" s="1"/>
  <c r="J223" i="3"/>
  <c r="M223" i="3" s="1"/>
  <c r="N223" i="3" s="1"/>
  <c r="J222" i="3"/>
  <c r="M222" i="3" s="1"/>
  <c r="N222" i="3" s="1"/>
  <c r="J221" i="3"/>
  <c r="M221" i="3" s="1"/>
  <c r="N221" i="3" s="1"/>
  <c r="J220" i="3"/>
  <c r="M220" i="3" s="1"/>
  <c r="N220" i="3" s="1"/>
  <c r="J216" i="3"/>
  <c r="O216" i="3" s="1"/>
  <c r="J215" i="3"/>
  <c r="M215" i="3" s="1"/>
  <c r="N215" i="3" s="1"/>
  <c r="J214" i="3"/>
  <c r="M214" i="3" s="1"/>
  <c r="N214" i="3" s="1"/>
  <c r="J213" i="3"/>
  <c r="O213" i="3" s="1"/>
  <c r="J209" i="3"/>
  <c r="O209" i="3" s="1"/>
  <c r="J208" i="3"/>
  <c r="M208" i="3" s="1"/>
  <c r="N208" i="3" s="1"/>
  <c r="J207" i="3"/>
  <c r="M207" i="3" s="1"/>
  <c r="N207" i="3" s="1"/>
  <c r="J206" i="3"/>
  <c r="O206" i="3" s="1"/>
  <c r="J202" i="3"/>
  <c r="M202" i="3" s="1"/>
  <c r="N202" i="3" s="1"/>
  <c r="J201" i="3"/>
  <c r="M201" i="3" s="1"/>
  <c r="N201" i="3" s="1"/>
  <c r="J200" i="3"/>
  <c r="M200" i="3" s="1"/>
  <c r="N200" i="3" s="1"/>
  <c r="J199" i="3"/>
  <c r="M199" i="3" s="1"/>
  <c r="N199" i="3" s="1"/>
  <c r="J195" i="3"/>
  <c r="M195" i="3" s="1"/>
  <c r="N195" i="3" s="1"/>
  <c r="J194" i="3"/>
  <c r="M194" i="3" s="1"/>
  <c r="N194" i="3" s="1"/>
  <c r="J193" i="3"/>
  <c r="M193" i="3" s="1"/>
  <c r="N193" i="3" s="1"/>
  <c r="J192" i="3"/>
  <c r="M192" i="3" s="1"/>
  <c r="N192" i="3" s="1"/>
  <c r="J187" i="3"/>
  <c r="J186" i="3"/>
  <c r="M186" i="3" s="1"/>
  <c r="N186" i="3" s="1"/>
  <c r="J180" i="3"/>
  <c r="M180" i="3" s="1"/>
  <c r="N180" i="3" s="1"/>
  <c r="J179" i="3"/>
  <c r="M179" i="3" s="1"/>
  <c r="N179" i="3" s="1"/>
  <c r="J173" i="3"/>
  <c r="M173" i="3" s="1"/>
  <c r="N173" i="3" s="1"/>
  <c r="J172" i="3"/>
  <c r="M172" i="3" s="1"/>
  <c r="N172" i="3" s="1"/>
  <c r="J167" i="3"/>
  <c r="M167" i="3" s="1"/>
  <c r="N167" i="3" s="1"/>
  <c r="J166" i="3"/>
  <c r="M166" i="3" s="1"/>
  <c r="N166" i="3" s="1"/>
  <c r="J160" i="3"/>
  <c r="M160" i="3" s="1"/>
  <c r="N160" i="3" s="1"/>
  <c r="J159" i="3"/>
  <c r="O159" i="3" s="1"/>
  <c r="J153" i="3"/>
  <c r="M153" i="3" s="1"/>
  <c r="N153" i="3" s="1"/>
  <c r="J152" i="3"/>
  <c r="M152" i="3" s="1"/>
  <c r="N152" i="3" s="1"/>
  <c r="J142" i="3"/>
  <c r="M142" i="3" s="1"/>
  <c r="N142" i="3" s="1"/>
  <c r="J141" i="3"/>
  <c r="M141" i="3" s="1"/>
  <c r="N141" i="3" s="1"/>
  <c r="J140" i="3"/>
  <c r="M140" i="3" s="1"/>
  <c r="N140" i="3" s="1"/>
  <c r="J139" i="3"/>
  <c r="M139" i="3" s="1"/>
  <c r="N139" i="3" s="1"/>
  <c r="J136" i="3"/>
  <c r="M136" i="3" s="1"/>
  <c r="N136" i="3" s="1"/>
  <c r="J135" i="3"/>
  <c r="M135" i="3" s="1"/>
  <c r="N135" i="3" s="1"/>
  <c r="J134" i="3"/>
  <c r="M134" i="3" s="1"/>
  <c r="N134" i="3" s="1"/>
  <c r="J133" i="3"/>
  <c r="M133" i="3" s="1"/>
  <c r="N133" i="3" s="1"/>
  <c r="J130" i="3"/>
  <c r="M130" i="3" s="1"/>
  <c r="N130" i="3" s="1"/>
  <c r="J129" i="3"/>
  <c r="M129" i="3" s="1"/>
  <c r="N129" i="3" s="1"/>
  <c r="J128" i="3"/>
  <c r="M128" i="3" s="1"/>
  <c r="N128" i="3" s="1"/>
  <c r="J127" i="3"/>
  <c r="M127" i="3" s="1"/>
  <c r="N127" i="3" s="1"/>
  <c r="J124" i="3"/>
  <c r="M124" i="3" s="1"/>
  <c r="N124" i="3" s="1"/>
  <c r="J123" i="3"/>
  <c r="M123" i="3" s="1"/>
  <c r="N123" i="3" s="1"/>
  <c r="J122" i="3"/>
  <c r="M122" i="3" s="1"/>
  <c r="N122" i="3" s="1"/>
  <c r="J121" i="3"/>
  <c r="M121" i="3" s="1"/>
  <c r="N121" i="3" s="1"/>
  <c r="J118" i="3"/>
  <c r="M118" i="3" s="1"/>
  <c r="N118" i="3" s="1"/>
  <c r="J117" i="3"/>
  <c r="M117" i="3" s="1"/>
  <c r="N117" i="3" s="1"/>
  <c r="J116" i="3"/>
  <c r="M116" i="3" s="1"/>
  <c r="N116" i="3" s="1"/>
  <c r="J115" i="3"/>
  <c r="M115" i="3" s="1"/>
  <c r="N115" i="3" s="1"/>
  <c r="J111" i="3"/>
  <c r="M111" i="3" s="1"/>
  <c r="N111" i="3" s="1"/>
  <c r="J110" i="3"/>
  <c r="M110" i="3" s="1"/>
  <c r="N110" i="3" s="1"/>
  <c r="J109" i="3"/>
  <c r="M109" i="3" s="1"/>
  <c r="N109" i="3" s="1"/>
  <c r="J108" i="3"/>
  <c r="M108" i="3" s="1"/>
  <c r="N108" i="3" s="1"/>
  <c r="J104" i="3"/>
  <c r="M104" i="3" s="1"/>
  <c r="N104" i="3" s="1"/>
  <c r="J103" i="3"/>
  <c r="M103" i="3" s="1"/>
  <c r="N103" i="3" s="1"/>
  <c r="J102" i="3"/>
  <c r="M102" i="3" s="1"/>
  <c r="N102" i="3" s="1"/>
  <c r="J101" i="3"/>
  <c r="J97" i="3"/>
  <c r="M97" i="3" s="1"/>
  <c r="N97" i="3" s="1"/>
  <c r="J96" i="3"/>
  <c r="M96" i="3" s="1"/>
  <c r="N96" i="3" s="1"/>
  <c r="J95" i="3"/>
  <c r="M95" i="3" s="1"/>
  <c r="N95" i="3" s="1"/>
  <c r="J94" i="3"/>
  <c r="M94" i="3" s="1"/>
  <c r="N94" i="3" s="1"/>
  <c r="J90" i="3"/>
  <c r="M90" i="3" s="1"/>
  <c r="N90" i="3" s="1"/>
  <c r="J89" i="3"/>
  <c r="M89" i="3" s="1"/>
  <c r="N89" i="3" s="1"/>
  <c r="J88" i="3"/>
  <c r="M88" i="3" s="1"/>
  <c r="N88" i="3" s="1"/>
  <c r="J87" i="3"/>
  <c r="M87" i="3" s="1"/>
  <c r="N87" i="3" s="1"/>
  <c r="J144" i="3"/>
  <c r="M144" i="3" s="1"/>
  <c r="N144" i="3" s="1"/>
  <c r="J138" i="3"/>
  <c r="O138" i="3" s="1"/>
  <c r="J132" i="3"/>
  <c r="M132" i="3" s="1"/>
  <c r="N132" i="3" s="1"/>
  <c r="J126" i="3"/>
  <c r="M126" i="3" s="1"/>
  <c r="N126" i="3" s="1"/>
  <c r="J120" i="3"/>
  <c r="O120" i="3" s="1"/>
  <c r="J113" i="3"/>
  <c r="O113" i="3" s="1"/>
  <c r="J106" i="3"/>
  <c r="M106" i="3" s="1"/>
  <c r="N106" i="3" s="1"/>
  <c r="J99" i="3"/>
  <c r="M99" i="3" s="1"/>
  <c r="N99" i="3" s="1"/>
  <c r="J92" i="3"/>
  <c r="M92" i="3" s="1"/>
  <c r="N92" i="3" s="1"/>
  <c r="J85" i="3"/>
  <c r="O85" i="3" s="1"/>
  <c r="J78" i="3"/>
  <c r="O78" i="3" s="1"/>
  <c r="J93" i="3"/>
  <c r="O93" i="3" s="1"/>
  <c r="J86" i="3"/>
  <c r="O86" i="3" s="1"/>
  <c r="J79" i="3"/>
  <c r="M79" i="3" s="1"/>
  <c r="N79" i="3" s="1"/>
  <c r="J100" i="3"/>
  <c r="M100" i="3" s="1"/>
  <c r="N100" i="3" s="1"/>
  <c r="J114" i="3"/>
  <c r="O114" i="3" s="1"/>
  <c r="J107" i="3"/>
  <c r="M107" i="3" s="1"/>
  <c r="N107" i="3" s="1"/>
  <c r="J76" i="3"/>
  <c r="M76" i="3" s="1"/>
  <c r="N76" i="3" s="1"/>
  <c r="J74" i="3"/>
  <c r="M74" i="3" s="1"/>
  <c r="N74" i="3" s="1"/>
  <c r="J72" i="3"/>
  <c r="M72" i="3" s="1"/>
  <c r="N72" i="3" s="1"/>
  <c r="J70" i="3"/>
  <c r="M70" i="3" s="1"/>
  <c r="N70" i="3" s="1"/>
  <c r="J62" i="3"/>
  <c r="M62" i="3" s="1"/>
  <c r="N62" i="3" s="1"/>
  <c r="J66" i="3"/>
  <c r="O66" i="3" s="1"/>
  <c r="J60" i="3"/>
  <c r="M60" i="3" s="1"/>
  <c r="N60" i="3" s="1"/>
  <c r="J64" i="3"/>
  <c r="M64" i="3" s="1"/>
  <c r="N64" i="3" s="1"/>
  <c r="J58" i="3"/>
  <c r="J56" i="3"/>
  <c r="M56" i="3" s="1"/>
  <c r="N56" i="3" s="1"/>
  <c r="J54" i="3"/>
  <c r="M54" i="3" s="1"/>
  <c r="N54" i="3" s="1"/>
  <c r="J52" i="3"/>
  <c r="M52" i="3" s="1"/>
  <c r="N52" i="3" s="1"/>
  <c r="J50" i="3"/>
  <c r="M50" i="3" s="1"/>
  <c r="N50" i="3" s="1"/>
  <c r="J48" i="3"/>
  <c r="M48" i="3" s="1"/>
  <c r="N48" i="3" s="1"/>
  <c r="J46" i="3"/>
  <c r="M46" i="3" s="1"/>
  <c r="N46" i="3" s="1"/>
  <c r="J44" i="3"/>
  <c r="M44" i="3" s="1"/>
  <c r="N44" i="3" s="1"/>
  <c r="J42" i="3"/>
  <c r="M42" i="3" s="1"/>
  <c r="N42" i="3" s="1"/>
  <c r="J40" i="3"/>
  <c r="M40" i="3" s="1"/>
  <c r="N40" i="3" s="1"/>
  <c r="J36" i="3"/>
  <c r="O36" i="3" s="1"/>
  <c r="J185" i="3"/>
  <c r="M185" i="3" s="1"/>
  <c r="N185" i="3" s="1"/>
  <c r="J178" i="3"/>
  <c r="J34" i="3"/>
  <c r="O34" i="3" s="1"/>
  <c r="J32" i="3"/>
  <c r="O32" i="3" s="1"/>
  <c r="J31" i="3"/>
  <c r="O31" i="3" s="1"/>
  <c r="J30" i="3"/>
  <c r="O30" i="3" s="1"/>
  <c r="J28" i="3"/>
  <c r="O28" i="3" s="1"/>
  <c r="J27" i="3"/>
  <c r="O27" i="3" s="1"/>
  <c r="J26" i="3"/>
  <c r="O26" i="3" s="1"/>
  <c r="J24" i="3"/>
  <c r="M24" i="3" s="1"/>
  <c r="N24" i="3" s="1"/>
  <c r="J23" i="3"/>
  <c r="M23" i="3" s="1"/>
  <c r="N23" i="3" s="1"/>
  <c r="J22" i="3"/>
  <c r="O22" i="3" s="1"/>
  <c r="J18" i="3"/>
  <c r="M18" i="3" s="1"/>
  <c r="N18" i="3" s="1"/>
  <c r="J14" i="3"/>
  <c r="J16" i="3"/>
  <c r="M16" i="3" s="1"/>
  <c r="N16" i="3" s="1"/>
  <c r="J15" i="3"/>
  <c r="M15" i="3" s="1"/>
  <c r="N15" i="3" s="1"/>
  <c r="P556" i="3" l="1"/>
  <c r="Q556" i="3" s="1"/>
  <c r="R556" i="3" s="1"/>
  <c r="K556" i="3" s="1"/>
  <c r="P626" i="3"/>
  <c r="Q626" i="3" s="1"/>
  <c r="R626" i="3" s="1"/>
  <c r="K626" i="3" s="1"/>
  <c r="P611" i="3"/>
  <c r="Q611" i="3" s="1"/>
  <c r="R611" i="3" s="1"/>
  <c r="K611" i="3" s="1"/>
  <c r="P615" i="3"/>
  <c r="Q615" i="3" s="1"/>
  <c r="R615" i="3" s="1"/>
  <c r="K615" i="3" s="1"/>
  <c r="P610" i="3"/>
  <c r="Q610" i="3" s="1"/>
  <c r="R610" i="3" s="1"/>
  <c r="K610" i="3" s="1"/>
  <c r="P558" i="3"/>
  <c r="Q558" i="3" s="1"/>
  <c r="R558" i="3" s="1"/>
  <c r="K558" i="3" s="1"/>
  <c r="P586" i="3"/>
  <c r="Q586" i="3" s="1"/>
  <c r="R586" i="3" s="1"/>
  <c r="K586" i="3" s="1"/>
  <c r="P585" i="3"/>
  <c r="Q585" i="3" s="1"/>
  <c r="R585" i="3" s="1"/>
  <c r="K585" i="3" s="1"/>
  <c r="P587" i="3"/>
  <c r="Q587" i="3" s="1"/>
  <c r="R587" i="3" s="1"/>
  <c r="K587" i="3" s="1"/>
  <c r="P574" i="3"/>
  <c r="Q574" i="3" s="1"/>
  <c r="R574" i="3" s="1"/>
  <c r="K574" i="3" s="1"/>
  <c r="P557" i="3"/>
  <c r="Q557" i="3" s="1"/>
  <c r="R557" i="3" s="1"/>
  <c r="K557" i="3" s="1"/>
  <c r="P529" i="3"/>
  <c r="Q529" i="3" s="1"/>
  <c r="R529" i="3" s="1"/>
  <c r="K529" i="3" s="1"/>
  <c r="P530" i="3"/>
  <c r="Q530" i="3" s="1"/>
  <c r="R530" i="3" s="1"/>
  <c r="K530" i="3" s="1"/>
  <c r="P534" i="3"/>
  <c r="Q534" i="3" s="1"/>
  <c r="R534" i="3" s="1"/>
  <c r="K534" i="3" s="1"/>
  <c r="P532" i="3"/>
  <c r="Q532" i="3" s="1"/>
  <c r="R532" i="3" s="1"/>
  <c r="K532" i="3" s="1"/>
  <c r="P531" i="3"/>
  <c r="Q531" i="3" s="1"/>
  <c r="R531" i="3" s="1"/>
  <c r="K531" i="3" s="1"/>
  <c r="P522" i="3"/>
  <c r="Q522" i="3" s="1"/>
  <c r="R522" i="3" s="1"/>
  <c r="K522" i="3" s="1"/>
  <c r="O489" i="3"/>
  <c r="P489" i="3" s="1"/>
  <c r="Q489" i="3" s="1"/>
  <c r="R489" i="3" s="1"/>
  <c r="K489" i="3" s="1"/>
  <c r="O490" i="3"/>
  <c r="P490" i="3" s="1"/>
  <c r="Q490" i="3" s="1"/>
  <c r="R490" i="3" s="1"/>
  <c r="K490" i="3" s="1"/>
  <c r="O491" i="3"/>
  <c r="P491" i="3" s="1"/>
  <c r="Q491" i="3" s="1"/>
  <c r="R491" i="3" s="1"/>
  <c r="K491" i="3" s="1"/>
  <c r="O485" i="3"/>
  <c r="O486" i="3"/>
  <c r="O487" i="3"/>
  <c r="P487" i="3" s="1"/>
  <c r="Q487" i="3" s="1"/>
  <c r="R487" i="3" s="1"/>
  <c r="K487" i="3" s="1"/>
  <c r="M485" i="3"/>
  <c r="N485" i="3" s="1"/>
  <c r="M486" i="3"/>
  <c r="N486" i="3" s="1"/>
  <c r="M481" i="3"/>
  <c r="N481" i="3" s="1"/>
  <c r="P481" i="3" s="1"/>
  <c r="Q481" i="3" s="1"/>
  <c r="R481" i="3" s="1"/>
  <c r="K481" i="3" s="1"/>
  <c r="M482" i="3"/>
  <c r="N482" i="3" s="1"/>
  <c r="P482" i="3" s="1"/>
  <c r="Q482" i="3" s="1"/>
  <c r="R482" i="3" s="1"/>
  <c r="K482" i="3" s="1"/>
  <c r="M483" i="3"/>
  <c r="N483" i="3" s="1"/>
  <c r="P483" i="3" s="1"/>
  <c r="Q483" i="3" s="1"/>
  <c r="R483" i="3" s="1"/>
  <c r="K483" i="3" s="1"/>
  <c r="O478" i="3"/>
  <c r="P478" i="3" s="1"/>
  <c r="Q478" i="3" s="1"/>
  <c r="R478" i="3" s="1"/>
  <c r="K478" i="3" s="1"/>
  <c r="O479" i="3"/>
  <c r="P479" i="3" s="1"/>
  <c r="Q479" i="3" s="1"/>
  <c r="R479" i="3" s="1"/>
  <c r="K479" i="3" s="1"/>
  <c r="M477" i="3"/>
  <c r="N477" i="3" s="1"/>
  <c r="P477" i="3" s="1"/>
  <c r="Q477" i="3" s="1"/>
  <c r="R477" i="3" s="1"/>
  <c r="K477" i="3" s="1"/>
  <c r="O446" i="3"/>
  <c r="P446" i="3" s="1"/>
  <c r="Q446" i="3" s="1"/>
  <c r="R446" i="3" s="1"/>
  <c r="K446" i="3" s="1"/>
  <c r="O445" i="3"/>
  <c r="P445" i="3" s="1"/>
  <c r="Q445" i="3" s="1"/>
  <c r="R445" i="3" s="1"/>
  <c r="K445" i="3" s="1"/>
  <c r="O447" i="3"/>
  <c r="P447" i="3" s="1"/>
  <c r="Q447" i="3" s="1"/>
  <c r="R447" i="3" s="1"/>
  <c r="K447" i="3" s="1"/>
  <c r="O473" i="3"/>
  <c r="P473" i="3" s="1"/>
  <c r="Q473" i="3" s="1"/>
  <c r="R473" i="3" s="1"/>
  <c r="K473" i="3" s="1"/>
  <c r="O474" i="3"/>
  <c r="P474" i="3" s="1"/>
  <c r="Q474" i="3" s="1"/>
  <c r="R474" i="3" s="1"/>
  <c r="K474" i="3" s="1"/>
  <c r="O475" i="3"/>
  <c r="P475" i="3" s="1"/>
  <c r="Q475" i="3" s="1"/>
  <c r="R475" i="3" s="1"/>
  <c r="K475" i="3" s="1"/>
  <c r="O469" i="3"/>
  <c r="P469" i="3" s="1"/>
  <c r="Q469" i="3" s="1"/>
  <c r="R469" i="3" s="1"/>
  <c r="K469" i="3" s="1"/>
  <c r="O470" i="3"/>
  <c r="P470" i="3" s="1"/>
  <c r="Q470" i="3" s="1"/>
  <c r="R470" i="3" s="1"/>
  <c r="K470" i="3" s="1"/>
  <c r="O471" i="3"/>
  <c r="P471" i="3" s="1"/>
  <c r="Q471" i="3" s="1"/>
  <c r="R471" i="3" s="1"/>
  <c r="K471" i="3" s="1"/>
  <c r="O465" i="3"/>
  <c r="P465" i="3" s="1"/>
  <c r="Q465" i="3" s="1"/>
  <c r="R465" i="3" s="1"/>
  <c r="K465" i="3" s="1"/>
  <c r="O466" i="3"/>
  <c r="P466" i="3" s="1"/>
  <c r="Q466" i="3" s="1"/>
  <c r="R466" i="3" s="1"/>
  <c r="K466" i="3" s="1"/>
  <c r="O467" i="3"/>
  <c r="P467" i="3" s="1"/>
  <c r="Q467" i="3" s="1"/>
  <c r="R467" i="3" s="1"/>
  <c r="K467" i="3" s="1"/>
  <c r="O461" i="3"/>
  <c r="P461" i="3" s="1"/>
  <c r="Q461" i="3" s="1"/>
  <c r="R461" i="3" s="1"/>
  <c r="K461" i="3" s="1"/>
  <c r="O462" i="3"/>
  <c r="P462" i="3" s="1"/>
  <c r="Q462" i="3" s="1"/>
  <c r="R462" i="3" s="1"/>
  <c r="K462" i="3" s="1"/>
  <c r="O463" i="3"/>
  <c r="P463" i="3" s="1"/>
  <c r="Q463" i="3" s="1"/>
  <c r="R463" i="3" s="1"/>
  <c r="K463" i="3" s="1"/>
  <c r="O457" i="3"/>
  <c r="O458" i="3"/>
  <c r="O459" i="3"/>
  <c r="P459" i="3" s="1"/>
  <c r="Q459" i="3" s="1"/>
  <c r="R459" i="3" s="1"/>
  <c r="K459" i="3" s="1"/>
  <c r="M457" i="3"/>
  <c r="N457" i="3" s="1"/>
  <c r="M458" i="3"/>
  <c r="N458" i="3" s="1"/>
  <c r="O454" i="3"/>
  <c r="P454" i="3" s="1"/>
  <c r="Q454" i="3" s="1"/>
  <c r="R454" i="3" s="1"/>
  <c r="K454" i="3" s="1"/>
  <c r="M453" i="3"/>
  <c r="N453" i="3" s="1"/>
  <c r="P453" i="3" s="1"/>
  <c r="Q453" i="3" s="1"/>
  <c r="R453" i="3" s="1"/>
  <c r="K453" i="3" s="1"/>
  <c r="M455" i="3"/>
  <c r="N455" i="3" s="1"/>
  <c r="O455" i="3"/>
  <c r="O449" i="3"/>
  <c r="P449" i="3" s="1"/>
  <c r="Q449" i="3" s="1"/>
  <c r="R449" i="3" s="1"/>
  <c r="K449" i="3" s="1"/>
  <c r="O450" i="3"/>
  <c r="P450" i="3" s="1"/>
  <c r="Q450" i="3" s="1"/>
  <c r="R450" i="3" s="1"/>
  <c r="K450" i="3" s="1"/>
  <c r="O451" i="3"/>
  <c r="P451" i="3" s="1"/>
  <c r="Q451" i="3" s="1"/>
  <c r="R451" i="3" s="1"/>
  <c r="K451" i="3" s="1"/>
  <c r="M440" i="3"/>
  <c r="N440" i="3" s="1"/>
  <c r="P440" i="3" s="1"/>
  <c r="Q440" i="3" s="1"/>
  <c r="R440" i="3" s="1"/>
  <c r="K440" i="3" s="1"/>
  <c r="M441" i="3"/>
  <c r="N441" i="3" s="1"/>
  <c r="P441" i="3" s="1"/>
  <c r="Q441" i="3" s="1"/>
  <c r="R441" i="3" s="1"/>
  <c r="K441" i="3" s="1"/>
  <c r="M442" i="3"/>
  <c r="N442" i="3" s="1"/>
  <c r="O442" i="3"/>
  <c r="O435" i="3"/>
  <c r="P435" i="3" s="1"/>
  <c r="Q435" i="3" s="1"/>
  <c r="R435" i="3" s="1"/>
  <c r="K435" i="3" s="1"/>
  <c r="O437" i="3"/>
  <c r="P437" i="3" s="1"/>
  <c r="Q437" i="3" s="1"/>
  <c r="R437" i="3" s="1"/>
  <c r="K437" i="3" s="1"/>
  <c r="M436" i="3"/>
  <c r="N436" i="3" s="1"/>
  <c r="P436" i="3" s="1"/>
  <c r="Q436" i="3" s="1"/>
  <c r="R436" i="3" s="1"/>
  <c r="K436" i="3" s="1"/>
  <c r="O430" i="3"/>
  <c r="P430" i="3" s="1"/>
  <c r="Q430" i="3" s="1"/>
  <c r="R430" i="3" s="1"/>
  <c r="K430" i="3" s="1"/>
  <c r="O431" i="3"/>
  <c r="P431" i="3" s="1"/>
  <c r="Q431" i="3" s="1"/>
  <c r="R431" i="3" s="1"/>
  <c r="K431" i="3" s="1"/>
  <c r="O432" i="3"/>
  <c r="P432" i="3" s="1"/>
  <c r="Q432" i="3" s="1"/>
  <c r="R432" i="3" s="1"/>
  <c r="K432" i="3" s="1"/>
  <c r="O426" i="3"/>
  <c r="O427" i="3"/>
  <c r="M425" i="3"/>
  <c r="N425" i="3" s="1"/>
  <c r="P425" i="3" s="1"/>
  <c r="Q425" i="3" s="1"/>
  <c r="R425" i="3" s="1"/>
  <c r="K425" i="3" s="1"/>
  <c r="M426" i="3"/>
  <c r="N426" i="3" s="1"/>
  <c r="M427" i="3"/>
  <c r="N427" i="3" s="1"/>
  <c r="O154" i="3"/>
  <c r="P154" i="3" s="1"/>
  <c r="Q154" i="3" s="1"/>
  <c r="R154" i="3" s="1"/>
  <c r="K154" i="3" s="1"/>
  <c r="O168" i="3"/>
  <c r="P168" i="3" s="1"/>
  <c r="Q168" i="3" s="1"/>
  <c r="R168" i="3" s="1"/>
  <c r="K168" i="3" s="1"/>
  <c r="O161" i="3"/>
  <c r="P161" i="3" s="1"/>
  <c r="Q161" i="3" s="1"/>
  <c r="R161" i="3" s="1"/>
  <c r="K161" i="3" s="1"/>
  <c r="O181" i="3"/>
  <c r="P181" i="3" s="1"/>
  <c r="Q181" i="3" s="1"/>
  <c r="R181" i="3" s="1"/>
  <c r="K181" i="3" s="1"/>
  <c r="O188" i="3"/>
  <c r="P188" i="3" s="1"/>
  <c r="Q188" i="3" s="1"/>
  <c r="R188" i="3" s="1"/>
  <c r="K188" i="3" s="1"/>
  <c r="O345" i="3"/>
  <c r="M345" i="3"/>
  <c r="N345" i="3" s="1"/>
  <c r="O354" i="3"/>
  <c r="P354" i="3" s="1"/>
  <c r="Q354" i="3" s="1"/>
  <c r="R354" i="3" s="1"/>
  <c r="K354" i="3" s="1"/>
  <c r="O359" i="3"/>
  <c r="P359" i="3" s="1"/>
  <c r="Q359" i="3" s="1"/>
  <c r="R359" i="3" s="1"/>
  <c r="K359" i="3" s="1"/>
  <c r="M364" i="3"/>
  <c r="N364" i="3" s="1"/>
  <c r="P364" i="3" s="1"/>
  <c r="Q364" i="3" s="1"/>
  <c r="R364" i="3" s="1"/>
  <c r="K364" i="3" s="1"/>
  <c r="O373" i="3"/>
  <c r="P373" i="3" s="1"/>
  <c r="Q373" i="3" s="1"/>
  <c r="R373" i="3" s="1"/>
  <c r="K373" i="3" s="1"/>
  <c r="O378" i="3"/>
  <c r="P378" i="3" s="1"/>
  <c r="Q378" i="3" s="1"/>
  <c r="R378" i="3" s="1"/>
  <c r="K378" i="3" s="1"/>
  <c r="O407" i="3"/>
  <c r="P407" i="3" s="1"/>
  <c r="Q407" i="3" s="1"/>
  <c r="R407" i="3" s="1"/>
  <c r="K407" i="3" s="1"/>
  <c r="O417" i="3"/>
  <c r="P417" i="3" s="1"/>
  <c r="Q417" i="3" s="1"/>
  <c r="R417" i="3" s="1"/>
  <c r="K417" i="3" s="1"/>
  <c r="O412" i="3"/>
  <c r="M412" i="3"/>
  <c r="N412" i="3" s="1"/>
  <c r="O182" i="3"/>
  <c r="P182" i="3" s="1"/>
  <c r="Q182" i="3" s="1"/>
  <c r="R182" i="3" s="1"/>
  <c r="K182" i="3" s="1"/>
  <c r="O422" i="3"/>
  <c r="P422" i="3" s="1"/>
  <c r="Q422" i="3" s="1"/>
  <c r="R422" i="3" s="1"/>
  <c r="K422" i="3" s="1"/>
  <c r="O420" i="3"/>
  <c r="P420" i="3" s="1"/>
  <c r="Q420" i="3" s="1"/>
  <c r="R420" i="3" s="1"/>
  <c r="K420" i="3" s="1"/>
  <c r="O421" i="3"/>
  <c r="P421" i="3" s="1"/>
  <c r="Q421" i="3" s="1"/>
  <c r="R421" i="3" s="1"/>
  <c r="K421" i="3" s="1"/>
  <c r="O415" i="3"/>
  <c r="P415" i="3" s="1"/>
  <c r="Q415" i="3" s="1"/>
  <c r="R415" i="3" s="1"/>
  <c r="K415" i="3" s="1"/>
  <c r="O416" i="3"/>
  <c r="P416" i="3" s="1"/>
  <c r="Q416" i="3" s="1"/>
  <c r="R416" i="3" s="1"/>
  <c r="K416" i="3" s="1"/>
  <c r="M410" i="3"/>
  <c r="N410" i="3" s="1"/>
  <c r="P410" i="3" s="1"/>
  <c r="Q410" i="3" s="1"/>
  <c r="R410" i="3" s="1"/>
  <c r="K410" i="3" s="1"/>
  <c r="M411" i="3"/>
  <c r="N411" i="3" s="1"/>
  <c r="P411" i="3" s="1"/>
  <c r="Q411" i="3" s="1"/>
  <c r="R411" i="3" s="1"/>
  <c r="K411" i="3" s="1"/>
  <c r="O405" i="3"/>
  <c r="P405" i="3" s="1"/>
  <c r="Q405" i="3" s="1"/>
  <c r="R405" i="3" s="1"/>
  <c r="K405" i="3" s="1"/>
  <c r="O406" i="3"/>
  <c r="P406" i="3" s="1"/>
  <c r="Q406" i="3" s="1"/>
  <c r="R406" i="3" s="1"/>
  <c r="K406" i="3" s="1"/>
  <c r="O399" i="3"/>
  <c r="P399" i="3" s="1"/>
  <c r="Q399" i="3" s="1"/>
  <c r="R399" i="3" s="1"/>
  <c r="K399" i="3" s="1"/>
  <c r="O400" i="3"/>
  <c r="P400" i="3" s="1"/>
  <c r="Q400" i="3" s="1"/>
  <c r="R400" i="3" s="1"/>
  <c r="K400" i="3" s="1"/>
  <c r="O401" i="3"/>
  <c r="P401" i="3" s="1"/>
  <c r="Q401" i="3" s="1"/>
  <c r="R401" i="3" s="1"/>
  <c r="K401" i="3" s="1"/>
  <c r="O402" i="3"/>
  <c r="P402" i="3" s="1"/>
  <c r="Q402" i="3" s="1"/>
  <c r="R402" i="3" s="1"/>
  <c r="K402" i="3" s="1"/>
  <c r="O393" i="3"/>
  <c r="P393" i="3" s="1"/>
  <c r="Q393" i="3" s="1"/>
  <c r="R393" i="3" s="1"/>
  <c r="K393" i="3" s="1"/>
  <c r="O394" i="3"/>
  <c r="P394" i="3" s="1"/>
  <c r="Q394" i="3" s="1"/>
  <c r="R394" i="3" s="1"/>
  <c r="K394" i="3" s="1"/>
  <c r="O395" i="3"/>
  <c r="P395" i="3" s="1"/>
  <c r="Q395" i="3" s="1"/>
  <c r="R395" i="3" s="1"/>
  <c r="K395" i="3" s="1"/>
  <c r="O396" i="3"/>
  <c r="P396" i="3" s="1"/>
  <c r="Q396" i="3" s="1"/>
  <c r="R396" i="3" s="1"/>
  <c r="K396" i="3" s="1"/>
  <c r="O387" i="3"/>
  <c r="O388" i="3"/>
  <c r="M387" i="3"/>
  <c r="N387" i="3" s="1"/>
  <c r="M388" i="3"/>
  <c r="N388" i="3" s="1"/>
  <c r="M389" i="3"/>
  <c r="N389" i="3" s="1"/>
  <c r="M390" i="3"/>
  <c r="N390" i="3" s="1"/>
  <c r="O389" i="3"/>
  <c r="O390" i="3"/>
  <c r="O381" i="3"/>
  <c r="P381" i="3" s="1"/>
  <c r="Q381" i="3" s="1"/>
  <c r="R381" i="3" s="1"/>
  <c r="K381" i="3" s="1"/>
  <c r="O382" i="3"/>
  <c r="P382" i="3" s="1"/>
  <c r="Q382" i="3" s="1"/>
  <c r="R382" i="3" s="1"/>
  <c r="K382" i="3" s="1"/>
  <c r="O383" i="3"/>
  <c r="P383" i="3" s="1"/>
  <c r="Q383" i="3" s="1"/>
  <c r="R383" i="3" s="1"/>
  <c r="K383" i="3" s="1"/>
  <c r="O384" i="3"/>
  <c r="P384" i="3" s="1"/>
  <c r="Q384" i="3" s="1"/>
  <c r="R384" i="3" s="1"/>
  <c r="K384" i="3" s="1"/>
  <c r="O376" i="3"/>
  <c r="P376" i="3" s="1"/>
  <c r="Q376" i="3" s="1"/>
  <c r="R376" i="3" s="1"/>
  <c r="K376" i="3" s="1"/>
  <c r="M377" i="3"/>
  <c r="N377" i="3" s="1"/>
  <c r="P377" i="3" s="1"/>
  <c r="Q377" i="3" s="1"/>
  <c r="R377" i="3" s="1"/>
  <c r="K377" i="3" s="1"/>
  <c r="O371" i="3"/>
  <c r="P371" i="3" s="1"/>
  <c r="Q371" i="3" s="1"/>
  <c r="R371" i="3" s="1"/>
  <c r="K371" i="3" s="1"/>
  <c r="O372" i="3"/>
  <c r="P372" i="3" s="1"/>
  <c r="Q372" i="3" s="1"/>
  <c r="R372" i="3" s="1"/>
  <c r="K372" i="3" s="1"/>
  <c r="O367" i="3"/>
  <c r="P367" i="3" s="1"/>
  <c r="Q367" i="3" s="1"/>
  <c r="R367" i="3" s="1"/>
  <c r="K367" i="3" s="1"/>
  <c r="O368" i="3"/>
  <c r="P368" i="3" s="1"/>
  <c r="Q368" i="3" s="1"/>
  <c r="R368" i="3" s="1"/>
  <c r="K368" i="3" s="1"/>
  <c r="O362" i="3"/>
  <c r="P362" i="3" s="1"/>
  <c r="Q362" i="3" s="1"/>
  <c r="R362" i="3" s="1"/>
  <c r="K362" i="3" s="1"/>
  <c r="O363" i="3"/>
  <c r="P363" i="3" s="1"/>
  <c r="Q363" i="3" s="1"/>
  <c r="R363" i="3" s="1"/>
  <c r="K363" i="3" s="1"/>
  <c r="M357" i="3"/>
  <c r="N357" i="3" s="1"/>
  <c r="P357" i="3" s="1"/>
  <c r="Q357" i="3" s="1"/>
  <c r="R357" i="3" s="1"/>
  <c r="K357" i="3" s="1"/>
  <c r="M358" i="3"/>
  <c r="N358" i="3" s="1"/>
  <c r="P358" i="3" s="1"/>
  <c r="Q358" i="3" s="1"/>
  <c r="R358" i="3" s="1"/>
  <c r="K358" i="3" s="1"/>
  <c r="O352" i="3"/>
  <c r="P352" i="3" s="1"/>
  <c r="Q352" i="3" s="1"/>
  <c r="R352" i="3" s="1"/>
  <c r="K352" i="3" s="1"/>
  <c r="O353" i="3"/>
  <c r="P353" i="3" s="1"/>
  <c r="Q353" i="3" s="1"/>
  <c r="R353" i="3" s="1"/>
  <c r="K353" i="3" s="1"/>
  <c r="M348" i="3"/>
  <c r="N348" i="3" s="1"/>
  <c r="P348" i="3" s="1"/>
  <c r="Q348" i="3" s="1"/>
  <c r="R348" i="3" s="1"/>
  <c r="K348" i="3" s="1"/>
  <c r="M349" i="3"/>
  <c r="N349" i="3" s="1"/>
  <c r="P349" i="3" s="1"/>
  <c r="Q349" i="3" s="1"/>
  <c r="R349" i="3" s="1"/>
  <c r="K349" i="3" s="1"/>
  <c r="O343" i="3"/>
  <c r="P343" i="3" s="1"/>
  <c r="Q343" i="3" s="1"/>
  <c r="R343" i="3" s="1"/>
  <c r="K343" i="3" s="1"/>
  <c r="O344" i="3"/>
  <c r="P344" i="3" s="1"/>
  <c r="Q344" i="3" s="1"/>
  <c r="R344" i="3" s="1"/>
  <c r="K344" i="3" s="1"/>
  <c r="O337" i="3"/>
  <c r="P337" i="3" s="1"/>
  <c r="Q337" i="3" s="1"/>
  <c r="R337" i="3" s="1"/>
  <c r="K337" i="3" s="1"/>
  <c r="O339" i="3"/>
  <c r="P339" i="3" s="1"/>
  <c r="Q339" i="3" s="1"/>
  <c r="R339" i="3" s="1"/>
  <c r="K339" i="3" s="1"/>
  <c r="O340" i="3"/>
  <c r="P340" i="3" s="1"/>
  <c r="Q340" i="3" s="1"/>
  <c r="R340" i="3" s="1"/>
  <c r="K340" i="3" s="1"/>
  <c r="M338" i="3"/>
  <c r="N338" i="3" s="1"/>
  <c r="P338" i="3" s="1"/>
  <c r="Q338" i="3" s="1"/>
  <c r="R338" i="3" s="1"/>
  <c r="K338" i="3" s="1"/>
  <c r="O330" i="3"/>
  <c r="P330" i="3" s="1"/>
  <c r="Q330" i="3" s="1"/>
  <c r="R330" i="3" s="1"/>
  <c r="K330" i="3" s="1"/>
  <c r="O331" i="3"/>
  <c r="P331" i="3" s="1"/>
  <c r="Q331" i="3" s="1"/>
  <c r="R331" i="3" s="1"/>
  <c r="K331" i="3" s="1"/>
  <c r="O332" i="3"/>
  <c r="P332" i="3" s="1"/>
  <c r="Q332" i="3" s="1"/>
  <c r="R332" i="3" s="1"/>
  <c r="K332" i="3" s="1"/>
  <c r="O333" i="3"/>
  <c r="P333" i="3" s="1"/>
  <c r="Q333" i="3" s="1"/>
  <c r="R333" i="3" s="1"/>
  <c r="K333" i="3" s="1"/>
  <c r="O323" i="3"/>
  <c r="P323" i="3" s="1"/>
  <c r="Q323" i="3" s="1"/>
  <c r="R323" i="3" s="1"/>
  <c r="K323" i="3" s="1"/>
  <c r="O324" i="3"/>
  <c r="P324" i="3" s="1"/>
  <c r="Q324" i="3" s="1"/>
  <c r="R324" i="3" s="1"/>
  <c r="K324" i="3" s="1"/>
  <c r="O325" i="3"/>
  <c r="P325" i="3" s="1"/>
  <c r="Q325" i="3" s="1"/>
  <c r="R325" i="3" s="1"/>
  <c r="K325" i="3" s="1"/>
  <c r="O326" i="3"/>
  <c r="P326" i="3" s="1"/>
  <c r="Q326" i="3" s="1"/>
  <c r="R326" i="3" s="1"/>
  <c r="K326" i="3" s="1"/>
  <c r="O317" i="3"/>
  <c r="P317" i="3" s="1"/>
  <c r="Q317" i="3" s="1"/>
  <c r="R317" i="3" s="1"/>
  <c r="K317" i="3" s="1"/>
  <c r="O318" i="3"/>
  <c r="P318" i="3" s="1"/>
  <c r="Q318" i="3" s="1"/>
  <c r="R318" i="3" s="1"/>
  <c r="K318" i="3" s="1"/>
  <c r="O319" i="3"/>
  <c r="P319" i="3" s="1"/>
  <c r="Q319" i="3" s="1"/>
  <c r="R319" i="3" s="1"/>
  <c r="K319" i="3" s="1"/>
  <c r="M316" i="3"/>
  <c r="N316" i="3" s="1"/>
  <c r="P316" i="3" s="1"/>
  <c r="Q316" i="3" s="1"/>
  <c r="R316" i="3" s="1"/>
  <c r="K316" i="3" s="1"/>
  <c r="O309" i="3"/>
  <c r="P309" i="3" s="1"/>
  <c r="Q309" i="3" s="1"/>
  <c r="R309" i="3" s="1"/>
  <c r="K309" i="3" s="1"/>
  <c r="O310" i="3"/>
  <c r="P310" i="3" s="1"/>
  <c r="Q310" i="3" s="1"/>
  <c r="R310" i="3" s="1"/>
  <c r="K310" i="3" s="1"/>
  <c r="O311" i="3"/>
  <c r="P311" i="3" s="1"/>
  <c r="Q311" i="3" s="1"/>
  <c r="R311" i="3" s="1"/>
  <c r="K311" i="3" s="1"/>
  <c r="O312" i="3"/>
  <c r="P312" i="3" s="1"/>
  <c r="Q312" i="3" s="1"/>
  <c r="R312" i="3" s="1"/>
  <c r="K312" i="3" s="1"/>
  <c r="O302" i="3"/>
  <c r="P302" i="3" s="1"/>
  <c r="Q302" i="3" s="1"/>
  <c r="R302" i="3" s="1"/>
  <c r="K302" i="3" s="1"/>
  <c r="M303" i="3"/>
  <c r="N303" i="3" s="1"/>
  <c r="P303" i="3" s="1"/>
  <c r="Q303" i="3" s="1"/>
  <c r="R303" i="3" s="1"/>
  <c r="K303" i="3" s="1"/>
  <c r="M304" i="3"/>
  <c r="N304" i="3" s="1"/>
  <c r="P304" i="3" s="1"/>
  <c r="Q304" i="3" s="1"/>
  <c r="R304" i="3" s="1"/>
  <c r="K304" i="3" s="1"/>
  <c r="M305" i="3"/>
  <c r="N305" i="3" s="1"/>
  <c r="P305" i="3" s="1"/>
  <c r="Q305" i="3" s="1"/>
  <c r="R305" i="3" s="1"/>
  <c r="K305" i="3" s="1"/>
  <c r="O295" i="3"/>
  <c r="P295" i="3" s="1"/>
  <c r="Q295" i="3" s="1"/>
  <c r="R295" i="3" s="1"/>
  <c r="K295" i="3" s="1"/>
  <c r="O298" i="3"/>
  <c r="P298" i="3" s="1"/>
  <c r="Q298" i="3" s="1"/>
  <c r="R298" i="3" s="1"/>
  <c r="K298" i="3" s="1"/>
  <c r="M296" i="3"/>
  <c r="N296" i="3" s="1"/>
  <c r="P296" i="3" s="1"/>
  <c r="Q296" i="3" s="1"/>
  <c r="R296" i="3" s="1"/>
  <c r="K296" i="3" s="1"/>
  <c r="M297" i="3"/>
  <c r="N297" i="3" s="1"/>
  <c r="P297" i="3" s="1"/>
  <c r="Q297" i="3" s="1"/>
  <c r="R297" i="3" s="1"/>
  <c r="K297" i="3" s="1"/>
  <c r="O288" i="3"/>
  <c r="P288" i="3" s="1"/>
  <c r="Q288" i="3" s="1"/>
  <c r="R288" i="3" s="1"/>
  <c r="K288" i="3" s="1"/>
  <c r="O289" i="3"/>
  <c r="P289" i="3" s="1"/>
  <c r="Q289" i="3" s="1"/>
  <c r="R289" i="3" s="1"/>
  <c r="K289" i="3" s="1"/>
  <c r="O290" i="3"/>
  <c r="P290" i="3" s="1"/>
  <c r="Q290" i="3" s="1"/>
  <c r="R290" i="3" s="1"/>
  <c r="K290" i="3" s="1"/>
  <c r="O291" i="3"/>
  <c r="P291" i="3" s="1"/>
  <c r="Q291" i="3" s="1"/>
  <c r="R291" i="3" s="1"/>
  <c r="K291" i="3" s="1"/>
  <c r="O281" i="3"/>
  <c r="P281" i="3" s="1"/>
  <c r="Q281" i="3" s="1"/>
  <c r="R281" i="3" s="1"/>
  <c r="K281" i="3" s="1"/>
  <c r="O282" i="3"/>
  <c r="P282" i="3" s="1"/>
  <c r="Q282" i="3" s="1"/>
  <c r="R282" i="3" s="1"/>
  <c r="K282" i="3" s="1"/>
  <c r="O283" i="3"/>
  <c r="P283" i="3" s="1"/>
  <c r="Q283" i="3" s="1"/>
  <c r="R283" i="3" s="1"/>
  <c r="K283" i="3" s="1"/>
  <c r="O284" i="3"/>
  <c r="P284" i="3" s="1"/>
  <c r="Q284" i="3" s="1"/>
  <c r="R284" i="3" s="1"/>
  <c r="K284" i="3" s="1"/>
  <c r="O275" i="3"/>
  <c r="P275" i="3" s="1"/>
  <c r="Q275" i="3" s="1"/>
  <c r="R275" i="3" s="1"/>
  <c r="K275" i="3" s="1"/>
  <c r="O276" i="3"/>
  <c r="P276" i="3" s="1"/>
  <c r="Q276" i="3" s="1"/>
  <c r="R276" i="3" s="1"/>
  <c r="K276" i="3" s="1"/>
  <c r="O277" i="3"/>
  <c r="P277" i="3" s="1"/>
  <c r="Q277" i="3" s="1"/>
  <c r="R277" i="3" s="1"/>
  <c r="K277" i="3" s="1"/>
  <c r="O278" i="3"/>
  <c r="P278" i="3" s="1"/>
  <c r="Q278" i="3" s="1"/>
  <c r="R278" i="3" s="1"/>
  <c r="K278" i="3" s="1"/>
  <c r="O269" i="3"/>
  <c r="P269" i="3" s="1"/>
  <c r="Q269" i="3" s="1"/>
  <c r="R269" i="3" s="1"/>
  <c r="K269" i="3" s="1"/>
  <c r="O270" i="3"/>
  <c r="P270" i="3" s="1"/>
  <c r="Q270" i="3" s="1"/>
  <c r="R270" i="3" s="1"/>
  <c r="K270" i="3" s="1"/>
  <c r="O271" i="3"/>
  <c r="P271" i="3" s="1"/>
  <c r="Q271" i="3" s="1"/>
  <c r="R271" i="3" s="1"/>
  <c r="K271" i="3" s="1"/>
  <c r="O272" i="3"/>
  <c r="P272" i="3" s="1"/>
  <c r="Q272" i="3" s="1"/>
  <c r="R272" i="3" s="1"/>
  <c r="K272" i="3" s="1"/>
  <c r="O263" i="3"/>
  <c r="P263" i="3" s="1"/>
  <c r="Q263" i="3" s="1"/>
  <c r="R263" i="3" s="1"/>
  <c r="K263" i="3" s="1"/>
  <c r="O264" i="3"/>
  <c r="P264" i="3" s="1"/>
  <c r="Q264" i="3" s="1"/>
  <c r="R264" i="3" s="1"/>
  <c r="K264" i="3" s="1"/>
  <c r="O265" i="3"/>
  <c r="P265" i="3" s="1"/>
  <c r="Q265" i="3" s="1"/>
  <c r="R265" i="3" s="1"/>
  <c r="K265" i="3" s="1"/>
  <c r="O266" i="3"/>
  <c r="P266" i="3" s="1"/>
  <c r="Q266" i="3" s="1"/>
  <c r="R266" i="3" s="1"/>
  <c r="K266" i="3" s="1"/>
  <c r="O259" i="3"/>
  <c r="P259" i="3" s="1"/>
  <c r="Q259" i="3" s="1"/>
  <c r="R259" i="3" s="1"/>
  <c r="K259" i="3" s="1"/>
  <c r="M257" i="3"/>
  <c r="N257" i="3" s="1"/>
  <c r="P257" i="3" s="1"/>
  <c r="Q257" i="3" s="1"/>
  <c r="R257" i="3" s="1"/>
  <c r="K257" i="3" s="1"/>
  <c r="M258" i="3"/>
  <c r="N258" i="3" s="1"/>
  <c r="P258" i="3" s="1"/>
  <c r="Q258" i="3" s="1"/>
  <c r="R258" i="3" s="1"/>
  <c r="K258" i="3" s="1"/>
  <c r="M260" i="3"/>
  <c r="N260" i="3" s="1"/>
  <c r="P260" i="3" s="1"/>
  <c r="Q260" i="3" s="1"/>
  <c r="R260" i="3" s="1"/>
  <c r="K260" i="3" s="1"/>
  <c r="O251" i="3"/>
  <c r="P251" i="3" s="1"/>
  <c r="Q251" i="3" s="1"/>
  <c r="R251" i="3" s="1"/>
  <c r="K251" i="3" s="1"/>
  <c r="O252" i="3"/>
  <c r="P252" i="3" s="1"/>
  <c r="Q252" i="3" s="1"/>
  <c r="R252" i="3" s="1"/>
  <c r="K252" i="3" s="1"/>
  <c r="O253" i="3"/>
  <c r="P253" i="3" s="1"/>
  <c r="Q253" i="3" s="1"/>
  <c r="R253" i="3" s="1"/>
  <c r="K253" i="3" s="1"/>
  <c r="O254" i="3"/>
  <c r="P254" i="3" s="1"/>
  <c r="Q254" i="3" s="1"/>
  <c r="R254" i="3" s="1"/>
  <c r="K254" i="3" s="1"/>
  <c r="O247" i="3"/>
  <c r="P247" i="3" s="1"/>
  <c r="Q247" i="3" s="1"/>
  <c r="R247" i="3" s="1"/>
  <c r="K247" i="3" s="1"/>
  <c r="M245" i="3"/>
  <c r="N245" i="3" s="1"/>
  <c r="P245" i="3" s="1"/>
  <c r="Q245" i="3" s="1"/>
  <c r="R245" i="3" s="1"/>
  <c r="K245" i="3" s="1"/>
  <c r="M246" i="3"/>
  <c r="N246" i="3" s="1"/>
  <c r="P246" i="3" s="1"/>
  <c r="Q246" i="3" s="1"/>
  <c r="R246" i="3" s="1"/>
  <c r="K246" i="3" s="1"/>
  <c r="M248" i="3"/>
  <c r="N248" i="3" s="1"/>
  <c r="O248" i="3"/>
  <c r="O239" i="3"/>
  <c r="P239" i="3" s="1"/>
  <c r="Q239" i="3" s="1"/>
  <c r="R239" i="3" s="1"/>
  <c r="K239" i="3" s="1"/>
  <c r="O240" i="3"/>
  <c r="P240" i="3" s="1"/>
  <c r="Q240" i="3" s="1"/>
  <c r="R240" i="3" s="1"/>
  <c r="K240" i="3" s="1"/>
  <c r="O241" i="3"/>
  <c r="P241" i="3" s="1"/>
  <c r="Q241" i="3" s="1"/>
  <c r="R241" i="3" s="1"/>
  <c r="K241" i="3" s="1"/>
  <c r="O242" i="3"/>
  <c r="P242" i="3" s="1"/>
  <c r="Q242" i="3" s="1"/>
  <c r="R242" i="3" s="1"/>
  <c r="K242" i="3" s="1"/>
  <c r="O233" i="3"/>
  <c r="P233" i="3" s="1"/>
  <c r="Q233" i="3" s="1"/>
  <c r="R233" i="3" s="1"/>
  <c r="K233" i="3" s="1"/>
  <c r="O234" i="3"/>
  <c r="P234" i="3" s="1"/>
  <c r="Q234" i="3" s="1"/>
  <c r="R234" i="3" s="1"/>
  <c r="K234" i="3" s="1"/>
  <c r="O235" i="3"/>
  <c r="P235" i="3" s="1"/>
  <c r="Q235" i="3" s="1"/>
  <c r="R235" i="3" s="1"/>
  <c r="K235" i="3" s="1"/>
  <c r="O236" i="3"/>
  <c r="P236" i="3" s="1"/>
  <c r="Q236" i="3" s="1"/>
  <c r="R236" i="3" s="1"/>
  <c r="K236" i="3" s="1"/>
  <c r="O227" i="3"/>
  <c r="P227" i="3" s="1"/>
  <c r="Q227" i="3" s="1"/>
  <c r="R227" i="3" s="1"/>
  <c r="K227" i="3" s="1"/>
  <c r="O228" i="3"/>
  <c r="P228" i="3" s="1"/>
  <c r="Q228" i="3" s="1"/>
  <c r="R228" i="3" s="1"/>
  <c r="K228" i="3" s="1"/>
  <c r="O229" i="3"/>
  <c r="P229" i="3" s="1"/>
  <c r="Q229" i="3" s="1"/>
  <c r="R229" i="3" s="1"/>
  <c r="K229" i="3" s="1"/>
  <c r="O230" i="3"/>
  <c r="P230" i="3" s="1"/>
  <c r="Q230" i="3" s="1"/>
  <c r="R230" i="3" s="1"/>
  <c r="K230" i="3" s="1"/>
  <c r="O220" i="3"/>
  <c r="P220" i="3" s="1"/>
  <c r="Q220" i="3" s="1"/>
  <c r="R220" i="3" s="1"/>
  <c r="K220" i="3" s="1"/>
  <c r="O221" i="3"/>
  <c r="P221" i="3" s="1"/>
  <c r="Q221" i="3" s="1"/>
  <c r="R221" i="3" s="1"/>
  <c r="K221" i="3" s="1"/>
  <c r="O222" i="3"/>
  <c r="P222" i="3" s="1"/>
  <c r="Q222" i="3" s="1"/>
  <c r="R222" i="3" s="1"/>
  <c r="K222" i="3" s="1"/>
  <c r="O223" i="3"/>
  <c r="P223" i="3" s="1"/>
  <c r="Q223" i="3" s="1"/>
  <c r="R223" i="3" s="1"/>
  <c r="K223" i="3" s="1"/>
  <c r="O214" i="3"/>
  <c r="P214" i="3" s="1"/>
  <c r="Q214" i="3" s="1"/>
  <c r="R214" i="3" s="1"/>
  <c r="K214" i="3" s="1"/>
  <c r="O215" i="3"/>
  <c r="P215" i="3" s="1"/>
  <c r="Q215" i="3" s="1"/>
  <c r="R215" i="3" s="1"/>
  <c r="K215" i="3" s="1"/>
  <c r="M213" i="3"/>
  <c r="N213" i="3" s="1"/>
  <c r="P213" i="3" s="1"/>
  <c r="Q213" i="3" s="1"/>
  <c r="R213" i="3" s="1"/>
  <c r="K213" i="3" s="1"/>
  <c r="M216" i="3"/>
  <c r="N216" i="3" s="1"/>
  <c r="P216" i="3" s="1"/>
  <c r="Q216" i="3" s="1"/>
  <c r="R216" i="3" s="1"/>
  <c r="K216" i="3" s="1"/>
  <c r="O208" i="3"/>
  <c r="P208" i="3" s="1"/>
  <c r="Q208" i="3" s="1"/>
  <c r="R208" i="3" s="1"/>
  <c r="K208" i="3" s="1"/>
  <c r="O207" i="3"/>
  <c r="P207" i="3" s="1"/>
  <c r="Q207" i="3" s="1"/>
  <c r="R207" i="3" s="1"/>
  <c r="K207" i="3" s="1"/>
  <c r="M206" i="3"/>
  <c r="N206" i="3" s="1"/>
  <c r="P206" i="3" s="1"/>
  <c r="Q206" i="3" s="1"/>
  <c r="R206" i="3" s="1"/>
  <c r="K206" i="3" s="1"/>
  <c r="M209" i="3"/>
  <c r="N209" i="3" s="1"/>
  <c r="P209" i="3" s="1"/>
  <c r="Q209" i="3" s="1"/>
  <c r="R209" i="3" s="1"/>
  <c r="K209" i="3" s="1"/>
  <c r="O199" i="3"/>
  <c r="P199" i="3" s="1"/>
  <c r="Q199" i="3" s="1"/>
  <c r="R199" i="3" s="1"/>
  <c r="K199" i="3" s="1"/>
  <c r="O200" i="3"/>
  <c r="P200" i="3" s="1"/>
  <c r="Q200" i="3" s="1"/>
  <c r="R200" i="3" s="1"/>
  <c r="K200" i="3" s="1"/>
  <c r="O201" i="3"/>
  <c r="P201" i="3" s="1"/>
  <c r="Q201" i="3" s="1"/>
  <c r="R201" i="3" s="1"/>
  <c r="K201" i="3" s="1"/>
  <c r="O202" i="3"/>
  <c r="P202" i="3" s="1"/>
  <c r="Q202" i="3" s="1"/>
  <c r="R202" i="3" s="1"/>
  <c r="K202" i="3" s="1"/>
  <c r="O192" i="3"/>
  <c r="P192" i="3" s="1"/>
  <c r="Q192" i="3" s="1"/>
  <c r="R192" i="3" s="1"/>
  <c r="K192" i="3" s="1"/>
  <c r="O193" i="3"/>
  <c r="P193" i="3" s="1"/>
  <c r="Q193" i="3" s="1"/>
  <c r="R193" i="3" s="1"/>
  <c r="K193" i="3" s="1"/>
  <c r="O194" i="3"/>
  <c r="P194" i="3" s="1"/>
  <c r="Q194" i="3" s="1"/>
  <c r="R194" i="3" s="1"/>
  <c r="K194" i="3" s="1"/>
  <c r="O195" i="3"/>
  <c r="P195" i="3" s="1"/>
  <c r="Q195" i="3" s="1"/>
  <c r="R195" i="3" s="1"/>
  <c r="K195" i="3" s="1"/>
  <c r="O186" i="3"/>
  <c r="P186" i="3" s="1"/>
  <c r="Q186" i="3" s="1"/>
  <c r="R186" i="3" s="1"/>
  <c r="K186" i="3" s="1"/>
  <c r="O187" i="3"/>
  <c r="M187" i="3"/>
  <c r="N187" i="3" s="1"/>
  <c r="O179" i="3"/>
  <c r="P179" i="3" s="1"/>
  <c r="Q179" i="3" s="1"/>
  <c r="R179" i="3" s="1"/>
  <c r="K179" i="3" s="1"/>
  <c r="O180" i="3"/>
  <c r="P180" i="3" s="1"/>
  <c r="Q180" i="3" s="1"/>
  <c r="R180" i="3" s="1"/>
  <c r="K180" i="3" s="1"/>
  <c r="O172" i="3"/>
  <c r="P172" i="3" s="1"/>
  <c r="Q172" i="3" s="1"/>
  <c r="R172" i="3" s="1"/>
  <c r="K172" i="3" s="1"/>
  <c r="O173" i="3"/>
  <c r="P173" i="3" s="1"/>
  <c r="Q173" i="3" s="1"/>
  <c r="R173" i="3" s="1"/>
  <c r="K173" i="3" s="1"/>
  <c r="O166" i="3"/>
  <c r="P166" i="3" s="1"/>
  <c r="Q166" i="3" s="1"/>
  <c r="R166" i="3" s="1"/>
  <c r="K166" i="3" s="1"/>
  <c r="O167" i="3"/>
  <c r="P167" i="3" s="1"/>
  <c r="Q167" i="3" s="1"/>
  <c r="R167" i="3" s="1"/>
  <c r="K167" i="3" s="1"/>
  <c r="O160" i="3"/>
  <c r="P160" i="3" s="1"/>
  <c r="Q160" i="3" s="1"/>
  <c r="R160" i="3" s="1"/>
  <c r="K160" i="3" s="1"/>
  <c r="M159" i="3"/>
  <c r="N159" i="3" s="1"/>
  <c r="P159" i="3" s="1"/>
  <c r="Q159" i="3" s="1"/>
  <c r="R159" i="3" s="1"/>
  <c r="K159" i="3" s="1"/>
  <c r="O153" i="3"/>
  <c r="P153" i="3" s="1"/>
  <c r="Q153" i="3" s="1"/>
  <c r="R153" i="3" s="1"/>
  <c r="K153" i="3" s="1"/>
  <c r="O152" i="3"/>
  <c r="P152" i="3" s="1"/>
  <c r="Q152" i="3" s="1"/>
  <c r="R152" i="3" s="1"/>
  <c r="K152" i="3" s="1"/>
  <c r="O139" i="3"/>
  <c r="P139" i="3" s="1"/>
  <c r="Q139" i="3" s="1"/>
  <c r="R139" i="3" s="1"/>
  <c r="K139" i="3" s="1"/>
  <c r="O140" i="3"/>
  <c r="P140" i="3" s="1"/>
  <c r="Q140" i="3" s="1"/>
  <c r="R140" i="3" s="1"/>
  <c r="K140" i="3" s="1"/>
  <c r="O141" i="3"/>
  <c r="P141" i="3" s="1"/>
  <c r="Q141" i="3" s="1"/>
  <c r="R141" i="3" s="1"/>
  <c r="K141" i="3" s="1"/>
  <c r="O142" i="3"/>
  <c r="P142" i="3" s="1"/>
  <c r="Q142" i="3" s="1"/>
  <c r="R142" i="3" s="1"/>
  <c r="K142" i="3" s="1"/>
  <c r="O133" i="3"/>
  <c r="P133" i="3" s="1"/>
  <c r="Q133" i="3" s="1"/>
  <c r="R133" i="3" s="1"/>
  <c r="K133" i="3" s="1"/>
  <c r="O134" i="3"/>
  <c r="P134" i="3" s="1"/>
  <c r="Q134" i="3" s="1"/>
  <c r="R134" i="3" s="1"/>
  <c r="K134" i="3" s="1"/>
  <c r="O135" i="3"/>
  <c r="P135" i="3" s="1"/>
  <c r="Q135" i="3" s="1"/>
  <c r="R135" i="3" s="1"/>
  <c r="K135" i="3" s="1"/>
  <c r="O136" i="3"/>
  <c r="P136" i="3" s="1"/>
  <c r="Q136" i="3" s="1"/>
  <c r="R136" i="3" s="1"/>
  <c r="K136" i="3" s="1"/>
  <c r="O127" i="3"/>
  <c r="P127" i="3" s="1"/>
  <c r="Q127" i="3" s="1"/>
  <c r="R127" i="3" s="1"/>
  <c r="K127" i="3" s="1"/>
  <c r="O128" i="3"/>
  <c r="P128" i="3" s="1"/>
  <c r="Q128" i="3" s="1"/>
  <c r="R128" i="3" s="1"/>
  <c r="K128" i="3" s="1"/>
  <c r="O129" i="3"/>
  <c r="P129" i="3" s="1"/>
  <c r="Q129" i="3" s="1"/>
  <c r="R129" i="3" s="1"/>
  <c r="K129" i="3" s="1"/>
  <c r="O130" i="3"/>
  <c r="P130" i="3" s="1"/>
  <c r="Q130" i="3" s="1"/>
  <c r="R130" i="3" s="1"/>
  <c r="K130" i="3" s="1"/>
  <c r="O121" i="3"/>
  <c r="P121" i="3" s="1"/>
  <c r="Q121" i="3" s="1"/>
  <c r="R121" i="3" s="1"/>
  <c r="K121" i="3" s="1"/>
  <c r="O122" i="3"/>
  <c r="P122" i="3" s="1"/>
  <c r="Q122" i="3" s="1"/>
  <c r="R122" i="3" s="1"/>
  <c r="K122" i="3" s="1"/>
  <c r="O123" i="3"/>
  <c r="P123" i="3" s="1"/>
  <c r="Q123" i="3" s="1"/>
  <c r="R123" i="3" s="1"/>
  <c r="K123" i="3" s="1"/>
  <c r="O124" i="3"/>
  <c r="P124" i="3" s="1"/>
  <c r="Q124" i="3" s="1"/>
  <c r="R124" i="3" s="1"/>
  <c r="K124" i="3" s="1"/>
  <c r="O116" i="3"/>
  <c r="P116" i="3" s="1"/>
  <c r="Q116" i="3" s="1"/>
  <c r="R116" i="3" s="1"/>
  <c r="K116" i="3" s="1"/>
  <c r="O115" i="3"/>
  <c r="P115" i="3" s="1"/>
  <c r="Q115" i="3" s="1"/>
  <c r="R115" i="3" s="1"/>
  <c r="K115" i="3" s="1"/>
  <c r="O117" i="3"/>
  <c r="P117" i="3" s="1"/>
  <c r="Q117" i="3" s="1"/>
  <c r="R117" i="3" s="1"/>
  <c r="K117" i="3" s="1"/>
  <c r="O118" i="3"/>
  <c r="P118" i="3" s="1"/>
  <c r="Q118" i="3" s="1"/>
  <c r="R118" i="3" s="1"/>
  <c r="K118" i="3" s="1"/>
  <c r="O108" i="3"/>
  <c r="P108" i="3" s="1"/>
  <c r="Q108" i="3" s="1"/>
  <c r="R108" i="3" s="1"/>
  <c r="K108" i="3" s="1"/>
  <c r="O109" i="3"/>
  <c r="P109" i="3" s="1"/>
  <c r="Q109" i="3" s="1"/>
  <c r="R109" i="3" s="1"/>
  <c r="K109" i="3" s="1"/>
  <c r="O110" i="3"/>
  <c r="P110" i="3" s="1"/>
  <c r="Q110" i="3" s="1"/>
  <c r="R110" i="3" s="1"/>
  <c r="K110" i="3" s="1"/>
  <c r="O111" i="3"/>
  <c r="P111" i="3" s="1"/>
  <c r="Q111" i="3" s="1"/>
  <c r="R111" i="3" s="1"/>
  <c r="K111" i="3" s="1"/>
  <c r="O101" i="3"/>
  <c r="O102" i="3"/>
  <c r="P102" i="3" s="1"/>
  <c r="Q102" i="3" s="1"/>
  <c r="R102" i="3" s="1"/>
  <c r="K102" i="3" s="1"/>
  <c r="O103" i="3"/>
  <c r="P103" i="3" s="1"/>
  <c r="Q103" i="3" s="1"/>
  <c r="R103" i="3" s="1"/>
  <c r="K103" i="3" s="1"/>
  <c r="O104" i="3"/>
  <c r="P104" i="3" s="1"/>
  <c r="Q104" i="3" s="1"/>
  <c r="R104" i="3" s="1"/>
  <c r="K104" i="3" s="1"/>
  <c r="M101" i="3"/>
  <c r="N101" i="3" s="1"/>
  <c r="O94" i="3"/>
  <c r="P94" i="3" s="1"/>
  <c r="Q94" i="3" s="1"/>
  <c r="R94" i="3" s="1"/>
  <c r="K94" i="3" s="1"/>
  <c r="O95" i="3"/>
  <c r="P95" i="3" s="1"/>
  <c r="Q95" i="3" s="1"/>
  <c r="R95" i="3" s="1"/>
  <c r="K95" i="3" s="1"/>
  <c r="O96" i="3"/>
  <c r="P96" i="3" s="1"/>
  <c r="Q96" i="3" s="1"/>
  <c r="R96" i="3" s="1"/>
  <c r="K96" i="3" s="1"/>
  <c r="O97" i="3"/>
  <c r="P97" i="3" s="1"/>
  <c r="Q97" i="3" s="1"/>
  <c r="R97" i="3" s="1"/>
  <c r="K97" i="3" s="1"/>
  <c r="O87" i="3"/>
  <c r="P87" i="3" s="1"/>
  <c r="Q87" i="3" s="1"/>
  <c r="R87" i="3" s="1"/>
  <c r="K87" i="3" s="1"/>
  <c r="O88" i="3"/>
  <c r="P88" i="3" s="1"/>
  <c r="Q88" i="3" s="1"/>
  <c r="R88" i="3" s="1"/>
  <c r="K88" i="3" s="1"/>
  <c r="O89" i="3"/>
  <c r="P89" i="3" s="1"/>
  <c r="Q89" i="3" s="1"/>
  <c r="R89" i="3" s="1"/>
  <c r="K89" i="3" s="1"/>
  <c r="O90" i="3"/>
  <c r="P90" i="3" s="1"/>
  <c r="Q90" i="3" s="1"/>
  <c r="R90" i="3" s="1"/>
  <c r="K90" i="3" s="1"/>
  <c r="O144" i="3"/>
  <c r="P144" i="3" s="1"/>
  <c r="Q144" i="3" s="1"/>
  <c r="R144" i="3" s="1"/>
  <c r="K144" i="3" s="1"/>
  <c r="M138" i="3"/>
  <c r="N138" i="3" s="1"/>
  <c r="P138" i="3" s="1"/>
  <c r="Q138" i="3" s="1"/>
  <c r="R138" i="3" s="1"/>
  <c r="K138" i="3" s="1"/>
  <c r="O132" i="3"/>
  <c r="P132" i="3" s="1"/>
  <c r="Q132" i="3" s="1"/>
  <c r="R132" i="3" s="1"/>
  <c r="K132" i="3" s="1"/>
  <c r="O126" i="3"/>
  <c r="P126" i="3" s="1"/>
  <c r="Q126" i="3" s="1"/>
  <c r="R126" i="3" s="1"/>
  <c r="K126" i="3" s="1"/>
  <c r="M120" i="3"/>
  <c r="N120" i="3" s="1"/>
  <c r="P120" i="3" s="1"/>
  <c r="Q120" i="3" s="1"/>
  <c r="R120" i="3" s="1"/>
  <c r="K120" i="3" s="1"/>
  <c r="M113" i="3"/>
  <c r="N113" i="3" s="1"/>
  <c r="P113" i="3" s="1"/>
  <c r="Q113" i="3" s="1"/>
  <c r="R113" i="3" s="1"/>
  <c r="K113" i="3" s="1"/>
  <c r="O106" i="3"/>
  <c r="P106" i="3" s="1"/>
  <c r="Q106" i="3" s="1"/>
  <c r="R106" i="3" s="1"/>
  <c r="K106" i="3" s="1"/>
  <c r="O99" i="3"/>
  <c r="P99" i="3" s="1"/>
  <c r="Q99" i="3" s="1"/>
  <c r="R99" i="3" s="1"/>
  <c r="K99" i="3" s="1"/>
  <c r="O92" i="3"/>
  <c r="P92" i="3" s="1"/>
  <c r="Q92" i="3" s="1"/>
  <c r="R92" i="3" s="1"/>
  <c r="K92" i="3" s="1"/>
  <c r="M85" i="3"/>
  <c r="N85" i="3" s="1"/>
  <c r="P85" i="3" s="1"/>
  <c r="Q85" i="3" s="1"/>
  <c r="R85" i="3" s="1"/>
  <c r="K85" i="3" s="1"/>
  <c r="M78" i="3"/>
  <c r="N78" i="3" s="1"/>
  <c r="P78" i="3" s="1"/>
  <c r="Q78" i="3" s="1"/>
  <c r="R78" i="3" s="1"/>
  <c r="K78" i="3" s="1"/>
  <c r="M93" i="3"/>
  <c r="N93" i="3" s="1"/>
  <c r="P93" i="3" s="1"/>
  <c r="Q93" i="3" s="1"/>
  <c r="R93" i="3" s="1"/>
  <c r="K93" i="3" s="1"/>
  <c r="M86" i="3"/>
  <c r="N86" i="3" s="1"/>
  <c r="P86" i="3" s="1"/>
  <c r="Q86" i="3" s="1"/>
  <c r="R86" i="3" s="1"/>
  <c r="K86" i="3" s="1"/>
  <c r="O79" i="3"/>
  <c r="P79" i="3" s="1"/>
  <c r="Q79" i="3" s="1"/>
  <c r="R79" i="3" s="1"/>
  <c r="K79" i="3" s="1"/>
  <c r="O100" i="3"/>
  <c r="P100" i="3" s="1"/>
  <c r="Q100" i="3" s="1"/>
  <c r="R100" i="3" s="1"/>
  <c r="K100" i="3" s="1"/>
  <c r="M114" i="3"/>
  <c r="N114" i="3" s="1"/>
  <c r="P114" i="3" s="1"/>
  <c r="Q114" i="3" s="1"/>
  <c r="R114" i="3" s="1"/>
  <c r="K114" i="3" s="1"/>
  <c r="O107" i="3"/>
  <c r="P107" i="3" s="1"/>
  <c r="Q107" i="3" s="1"/>
  <c r="R107" i="3" s="1"/>
  <c r="K107" i="3" s="1"/>
  <c r="O76" i="3"/>
  <c r="P76" i="3" s="1"/>
  <c r="Q76" i="3" s="1"/>
  <c r="R76" i="3" s="1"/>
  <c r="K76" i="3" s="1"/>
  <c r="O74" i="3"/>
  <c r="P74" i="3" s="1"/>
  <c r="Q74" i="3" s="1"/>
  <c r="R74" i="3" s="1"/>
  <c r="K74" i="3" s="1"/>
  <c r="O72" i="3"/>
  <c r="P72" i="3" s="1"/>
  <c r="Q72" i="3" s="1"/>
  <c r="R72" i="3" s="1"/>
  <c r="K72" i="3" s="1"/>
  <c r="O70" i="3"/>
  <c r="P70" i="3" s="1"/>
  <c r="Q70" i="3" s="1"/>
  <c r="R70" i="3" s="1"/>
  <c r="K70" i="3" s="1"/>
  <c r="O62" i="3"/>
  <c r="P62" i="3" s="1"/>
  <c r="Q62" i="3" s="1"/>
  <c r="R62" i="3" s="1"/>
  <c r="K62" i="3" s="1"/>
  <c r="M66" i="3"/>
  <c r="N66" i="3" s="1"/>
  <c r="P66" i="3" s="1"/>
  <c r="Q66" i="3" s="1"/>
  <c r="R66" i="3" s="1"/>
  <c r="K66" i="3" s="1"/>
  <c r="O60" i="3"/>
  <c r="P60" i="3" s="1"/>
  <c r="Q60" i="3" s="1"/>
  <c r="R60" i="3" s="1"/>
  <c r="K60" i="3" s="1"/>
  <c r="O64" i="3"/>
  <c r="P64" i="3" s="1"/>
  <c r="Q64" i="3" s="1"/>
  <c r="R64" i="3" s="1"/>
  <c r="K64" i="3" s="1"/>
  <c r="O58" i="3"/>
  <c r="M58" i="3"/>
  <c r="N58" i="3" s="1"/>
  <c r="O56" i="3"/>
  <c r="P56" i="3" s="1"/>
  <c r="Q56" i="3" s="1"/>
  <c r="R56" i="3" s="1"/>
  <c r="K56" i="3" s="1"/>
  <c r="O54" i="3"/>
  <c r="P54" i="3" s="1"/>
  <c r="Q54" i="3" s="1"/>
  <c r="R54" i="3" s="1"/>
  <c r="K54" i="3" s="1"/>
  <c r="O52" i="3"/>
  <c r="P52" i="3" s="1"/>
  <c r="Q52" i="3" s="1"/>
  <c r="R52" i="3" s="1"/>
  <c r="K52" i="3" s="1"/>
  <c r="O50" i="3"/>
  <c r="P50" i="3" s="1"/>
  <c r="Q50" i="3" s="1"/>
  <c r="R50" i="3" s="1"/>
  <c r="K50" i="3" s="1"/>
  <c r="O48" i="3"/>
  <c r="P48" i="3" s="1"/>
  <c r="Q48" i="3" s="1"/>
  <c r="R48" i="3" s="1"/>
  <c r="K48" i="3" s="1"/>
  <c r="O46" i="3"/>
  <c r="P46" i="3" s="1"/>
  <c r="Q46" i="3" s="1"/>
  <c r="R46" i="3" s="1"/>
  <c r="K46" i="3" s="1"/>
  <c r="O44" i="3"/>
  <c r="P44" i="3" s="1"/>
  <c r="Q44" i="3" s="1"/>
  <c r="R44" i="3" s="1"/>
  <c r="K44" i="3" s="1"/>
  <c r="O42" i="3"/>
  <c r="P42" i="3" s="1"/>
  <c r="Q42" i="3" s="1"/>
  <c r="R42" i="3" s="1"/>
  <c r="K42" i="3" s="1"/>
  <c r="O40" i="3"/>
  <c r="P40" i="3" s="1"/>
  <c r="Q40" i="3" s="1"/>
  <c r="R40" i="3" s="1"/>
  <c r="K40" i="3" s="1"/>
  <c r="M36" i="3"/>
  <c r="N36" i="3" s="1"/>
  <c r="P36" i="3" s="1"/>
  <c r="Q36" i="3" s="1"/>
  <c r="R36" i="3" s="1"/>
  <c r="K36" i="3" s="1"/>
  <c r="O185" i="3"/>
  <c r="P185" i="3" s="1"/>
  <c r="Q185" i="3" s="1"/>
  <c r="R185" i="3" s="1"/>
  <c r="K185" i="3" s="1"/>
  <c r="M178" i="3"/>
  <c r="N178" i="3" s="1"/>
  <c r="O178" i="3"/>
  <c r="M34" i="3"/>
  <c r="N34" i="3" s="1"/>
  <c r="P34" i="3" s="1"/>
  <c r="Q34" i="3" s="1"/>
  <c r="R34" i="3" s="1"/>
  <c r="K34" i="3" s="1"/>
  <c r="M30" i="3"/>
  <c r="N30" i="3" s="1"/>
  <c r="P30" i="3" s="1"/>
  <c r="Q30" i="3" s="1"/>
  <c r="R30" i="3" s="1"/>
  <c r="K30" i="3" s="1"/>
  <c r="M31" i="3"/>
  <c r="N31" i="3" s="1"/>
  <c r="P31" i="3" s="1"/>
  <c r="Q31" i="3" s="1"/>
  <c r="R31" i="3" s="1"/>
  <c r="K31" i="3" s="1"/>
  <c r="M32" i="3"/>
  <c r="N32" i="3" s="1"/>
  <c r="P32" i="3" s="1"/>
  <c r="Q32" i="3" s="1"/>
  <c r="R32" i="3" s="1"/>
  <c r="K32" i="3" s="1"/>
  <c r="M26" i="3"/>
  <c r="N26" i="3" s="1"/>
  <c r="P26" i="3" s="1"/>
  <c r="Q26" i="3" s="1"/>
  <c r="R26" i="3" s="1"/>
  <c r="K26" i="3" s="1"/>
  <c r="M27" i="3"/>
  <c r="N27" i="3" s="1"/>
  <c r="P27" i="3" s="1"/>
  <c r="Q27" i="3" s="1"/>
  <c r="R27" i="3" s="1"/>
  <c r="K27" i="3" s="1"/>
  <c r="M28" i="3"/>
  <c r="N28" i="3" s="1"/>
  <c r="P28" i="3" s="1"/>
  <c r="Q28" i="3" s="1"/>
  <c r="R28" i="3" s="1"/>
  <c r="K28" i="3" s="1"/>
  <c r="O23" i="3"/>
  <c r="P23" i="3" s="1"/>
  <c r="Q23" i="3" s="1"/>
  <c r="R23" i="3" s="1"/>
  <c r="K23" i="3" s="1"/>
  <c r="O24" i="3"/>
  <c r="P24" i="3" s="1"/>
  <c r="Q24" i="3" s="1"/>
  <c r="R24" i="3" s="1"/>
  <c r="K24" i="3" s="1"/>
  <c r="M22" i="3"/>
  <c r="N22" i="3" s="1"/>
  <c r="P22" i="3" s="1"/>
  <c r="Q22" i="3" s="1"/>
  <c r="R22" i="3" s="1"/>
  <c r="K22" i="3" s="1"/>
  <c r="O18" i="3"/>
  <c r="P18" i="3" s="1"/>
  <c r="Q18" i="3" s="1"/>
  <c r="R18" i="3" s="1"/>
  <c r="K18" i="3" s="1"/>
  <c r="O14" i="3"/>
  <c r="M14" i="3"/>
  <c r="N14" i="3" s="1"/>
  <c r="O15" i="3"/>
  <c r="P15" i="3" s="1"/>
  <c r="Q15" i="3" s="1"/>
  <c r="R15" i="3" s="1"/>
  <c r="K15" i="3" s="1"/>
  <c r="O16" i="3"/>
  <c r="P16" i="3" s="1"/>
  <c r="Q16" i="3" s="1"/>
  <c r="R16" i="3" s="1"/>
  <c r="K16" i="3" s="1"/>
  <c r="J504" i="3"/>
  <c r="M504" i="3" s="1"/>
  <c r="N504" i="3" s="1"/>
  <c r="J516" i="3"/>
  <c r="O516" i="3" s="1"/>
  <c r="J514" i="3"/>
  <c r="M514" i="3" s="1"/>
  <c r="N514" i="3" s="1"/>
  <c r="J512" i="3"/>
  <c r="O512" i="3" s="1"/>
  <c r="J508" i="3"/>
  <c r="M508" i="3" s="1"/>
  <c r="N508" i="3" s="1"/>
  <c r="J503" i="3"/>
  <c r="M503" i="3" s="1"/>
  <c r="N503" i="3" s="1"/>
  <c r="J510" i="3"/>
  <c r="M510" i="3" s="1"/>
  <c r="N510" i="3" s="1"/>
  <c r="J506" i="3"/>
  <c r="M506" i="3" s="1"/>
  <c r="N506" i="3" s="1"/>
  <c r="J499" i="3"/>
  <c r="M499" i="3" s="1"/>
  <c r="N499" i="3" s="1"/>
  <c r="J501" i="3"/>
  <c r="M501" i="3" s="1"/>
  <c r="N501" i="3" s="1"/>
  <c r="J497" i="3"/>
  <c r="J495" i="3"/>
  <c r="J493" i="3"/>
  <c r="M493" i="3" s="1"/>
  <c r="N493" i="3" s="1"/>
  <c r="J444" i="3"/>
  <c r="M444" i="3" s="1"/>
  <c r="N444" i="3" s="1"/>
  <c r="J439" i="3"/>
  <c r="M439" i="3" s="1"/>
  <c r="N439" i="3" s="1"/>
  <c r="J434" i="3"/>
  <c r="M434" i="3" s="1"/>
  <c r="N434" i="3" s="1"/>
  <c r="J429" i="3"/>
  <c r="M429" i="3" s="1"/>
  <c r="N429" i="3" s="1"/>
  <c r="J424" i="3"/>
  <c r="M424" i="3" s="1"/>
  <c r="N424" i="3" s="1"/>
  <c r="J419" i="3"/>
  <c r="M419" i="3" s="1"/>
  <c r="N419" i="3" s="1"/>
  <c r="J414" i="3"/>
  <c r="J409" i="3"/>
  <c r="M409" i="3" s="1"/>
  <c r="N409" i="3" s="1"/>
  <c r="J404" i="3"/>
  <c r="M404" i="3" s="1"/>
  <c r="N404" i="3" s="1"/>
  <c r="J398" i="3"/>
  <c r="M398" i="3" s="1"/>
  <c r="N398" i="3" s="1"/>
  <c r="J392" i="3"/>
  <c r="J386" i="3"/>
  <c r="M386" i="3" s="1"/>
  <c r="N386" i="3" s="1"/>
  <c r="J380" i="3"/>
  <c r="M380" i="3" s="1"/>
  <c r="N380" i="3" s="1"/>
  <c r="J366" i="3"/>
  <c r="M366" i="3" s="1"/>
  <c r="N366" i="3" s="1"/>
  <c r="J361" i="3"/>
  <c r="M361" i="3" s="1"/>
  <c r="N361" i="3" s="1"/>
  <c r="J356" i="3"/>
  <c r="O356" i="3" s="1"/>
  <c r="J375" i="3"/>
  <c r="M375" i="3" s="1"/>
  <c r="N375" i="3" s="1"/>
  <c r="J370" i="3"/>
  <c r="M370" i="3" s="1"/>
  <c r="N370" i="3" s="1"/>
  <c r="J347" i="3"/>
  <c r="M347" i="3" s="1"/>
  <c r="N347" i="3" s="1"/>
  <c r="J351" i="3"/>
  <c r="M351" i="3" s="1"/>
  <c r="N351" i="3" s="1"/>
  <c r="J342" i="3"/>
  <c r="M342" i="3" s="1"/>
  <c r="N342" i="3" s="1"/>
  <c r="P486" i="3" l="1"/>
  <c r="Q486" i="3" s="1"/>
  <c r="R486" i="3" s="1"/>
  <c r="K486" i="3" s="1"/>
  <c r="P485" i="3"/>
  <c r="Q485" i="3" s="1"/>
  <c r="R485" i="3" s="1"/>
  <c r="K485" i="3" s="1"/>
  <c r="P458" i="3"/>
  <c r="Q458" i="3" s="1"/>
  <c r="R458" i="3" s="1"/>
  <c r="K458" i="3" s="1"/>
  <c r="P457" i="3"/>
  <c r="Q457" i="3" s="1"/>
  <c r="R457" i="3" s="1"/>
  <c r="K457" i="3" s="1"/>
  <c r="P455" i="3"/>
  <c r="Q455" i="3" s="1"/>
  <c r="R455" i="3" s="1"/>
  <c r="K455" i="3" s="1"/>
  <c r="P442" i="3"/>
  <c r="Q442" i="3" s="1"/>
  <c r="R442" i="3" s="1"/>
  <c r="K442" i="3" s="1"/>
  <c r="P426" i="3"/>
  <c r="Q426" i="3" s="1"/>
  <c r="R426" i="3" s="1"/>
  <c r="K426" i="3" s="1"/>
  <c r="P427" i="3"/>
  <c r="Q427" i="3" s="1"/>
  <c r="R427" i="3" s="1"/>
  <c r="K427" i="3" s="1"/>
  <c r="P345" i="3"/>
  <c r="Q345" i="3" s="1"/>
  <c r="R345" i="3" s="1"/>
  <c r="K345" i="3" s="1"/>
  <c r="P412" i="3"/>
  <c r="Q412" i="3" s="1"/>
  <c r="R412" i="3" s="1"/>
  <c r="K412" i="3" s="1"/>
  <c r="P388" i="3"/>
  <c r="Q388" i="3" s="1"/>
  <c r="R388" i="3" s="1"/>
  <c r="K388" i="3" s="1"/>
  <c r="P387" i="3"/>
  <c r="Q387" i="3" s="1"/>
  <c r="R387" i="3" s="1"/>
  <c r="K387" i="3" s="1"/>
  <c r="P390" i="3"/>
  <c r="Q390" i="3" s="1"/>
  <c r="R390" i="3" s="1"/>
  <c r="K390" i="3" s="1"/>
  <c r="P389" i="3"/>
  <c r="Q389" i="3" s="1"/>
  <c r="R389" i="3" s="1"/>
  <c r="K389" i="3" s="1"/>
  <c r="P248" i="3"/>
  <c r="Q248" i="3" s="1"/>
  <c r="R248" i="3" s="1"/>
  <c r="K248" i="3" s="1"/>
  <c r="P187" i="3"/>
  <c r="Q187" i="3" s="1"/>
  <c r="R187" i="3" s="1"/>
  <c r="K187" i="3" s="1"/>
  <c r="P101" i="3"/>
  <c r="Q101" i="3" s="1"/>
  <c r="R101" i="3" s="1"/>
  <c r="K101" i="3" s="1"/>
  <c r="P58" i="3"/>
  <c r="Q58" i="3" s="1"/>
  <c r="R58" i="3" s="1"/>
  <c r="K58" i="3" s="1"/>
  <c r="P178" i="3"/>
  <c r="Q178" i="3" s="1"/>
  <c r="R178" i="3" s="1"/>
  <c r="K178" i="3" s="1"/>
  <c r="P14" i="3"/>
  <c r="Q14" i="3" s="1"/>
  <c r="R14" i="3" s="1"/>
  <c r="K14" i="3" s="1"/>
  <c r="O504" i="3"/>
  <c r="P504" i="3" s="1"/>
  <c r="Q504" i="3" s="1"/>
  <c r="R504" i="3" s="1"/>
  <c r="K504" i="3" s="1"/>
  <c r="M516" i="3"/>
  <c r="N516" i="3" s="1"/>
  <c r="P516" i="3" s="1"/>
  <c r="Q516" i="3" s="1"/>
  <c r="R516" i="3" s="1"/>
  <c r="K516" i="3" s="1"/>
  <c r="O514" i="3"/>
  <c r="P514" i="3" s="1"/>
  <c r="Q514" i="3" s="1"/>
  <c r="R514" i="3" s="1"/>
  <c r="K514" i="3" s="1"/>
  <c r="M512" i="3"/>
  <c r="N512" i="3" s="1"/>
  <c r="P512" i="3" s="1"/>
  <c r="Q512" i="3" s="1"/>
  <c r="R512" i="3" s="1"/>
  <c r="K512" i="3" s="1"/>
  <c r="O508" i="3"/>
  <c r="P508" i="3" s="1"/>
  <c r="Q508" i="3" s="1"/>
  <c r="R508" i="3" s="1"/>
  <c r="K508" i="3" s="1"/>
  <c r="O503" i="3"/>
  <c r="P503" i="3" s="1"/>
  <c r="Q503" i="3" s="1"/>
  <c r="R503" i="3" s="1"/>
  <c r="K503" i="3" s="1"/>
  <c r="O510" i="3"/>
  <c r="P510" i="3" s="1"/>
  <c r="Q510" i="3" s="1"/>
  <c r="R510" i="3" s="1"/>
  <c r="K510" i="3" s="1"/>
  <c r="O506" i="3"/>
  <c r="P506" i="3" s="1"/>
  <c r="Q506" i="3" s="1"/>
  <c r="R506" i="3" s="1"/>
  <c r="K506" i="3" s="1"/>
  <c r="O499" i="3"/>
  <c r="P499" i="3" s="1"/>
  <c r="Q499" i="3" s="1"/>
  <c r="R499" i="3" s="1"/>
  <c r="K499" i="3" s="1"/>
  <c r="O501" i="3"/>
  <c r="P501" i="3" s="1"/>
  <c r="Q501" i="3" s="1"/>
  <c r="R501" i="3" s="1"/>
  <c r="K501" i="3" s="1"/>
  <c r="M497" i="3"/>
  <c r="N497" i="3" s="1"/>
  <c r="O497" i="3"/>
  <c r="O495" i="3"/>
  <c r="M495" i="3"/>
  <c r="N495" i="3" s="1"/>
  <c r="O493" i="3"/>
  <c r="P493" i="3" s="1"/>
  <c r="Q493" i="3" s="1"/>
  <c r="R493" i="3" s="1"/>
  <c r="K493" i="3" s="1"/>
  <c r="O444" i="3"/>
  <c r="P444" i="3" s="1"/>
  <c r="Q444" i="3" s="1"/>
  <c r="R444" i="3" s="1"/>
  <c r="K444" i="3" s="1"/>
  <c r="O439" i="3"/>
  <c r="P439" i="3" s="1"/>
  <c r="Q439" i="3" s="1"/>
  <c r="R439" i="3" s="1"/>
  <c r="K439" i="3" s="1"/>
  <c r="O434" i="3"/>
  <c r="P434" i="3" s="1"/>
  <c r="Q434" i="3" s="1"/>
  <c r="R434" i="3" s="1"/>
  <c r="K434" i="3" s="1"/>
  <c r="O429" i="3"/>
  <c r="P429" i="3" s="1"/>
  <c r="Q429" i="3" s="1"/>
  <c r="R429" i="3" s="1"/>
  <c r="K429" i="3" s="1"/>
  <c r="O424" i="3"/>
  <c r="P424" i="3" s="1"/>
  <c r="Q424" i="3" s="1"/>
  <c r="R424" i="3" s="1"/>
  <c r="K424" i="3" s="1"/>
  <c r="O419" i="3"/>
  <c r="P419" i="3" s="1"/>
  <c r="Q419" i="3" s="1"/>
  <c r="R419" i="3" s="1"/>
  <c r="K419" i="3" s="1"/>
  <c r="M414" i="3"/>
  <c r="N414" i="3" s="1"/>
  <c r="O414" i="3"/>
  <c r="O409" i="3"/>
  <c r="P409" i="3" s="1"/>
  <c r="Q409" i="3" s="1"/>
  <c r="R409" i="3" s="1"/>
  <c r="K409" i="3" s="1"/>
  <c r="O404" i="3"/>
  <c r="P404" i="3" s="1"/>
  <c r="Q404" i="3" s="1"/>
  <c r="R404" i="3" s="1"/>
  <c r="K404" i="3" s="1"/>
  <c r="O398" i="3"/>
  <c r="P398" i="3" s="1"/>
  <c r="Q398" i="3" s="1"/>
  <c r="R398" i="3" s="1"/>
  <c r="K398" i="3" s="1"/>
  <c r="O392" i="3"/>
  <c r="M392" i="3"/>
  <c r="N392" i="3" s="1"/>
  <c r="O386" i="3"/>
  <c r="P386" i="3" s="1"/>
  <c r="Q386" i="3" s="1"/>
  <c r="R386" i="3" s="1"/>
  <c r="K386" i="3" s="1"/>
  <c r="O380" i="3"/>
  <c r="P380" i="3" s="1"/>
  <c r="Q380" i="3" s="1"/>
  <c r="R380" i="3" s="1"/>
  <c r="K380" i="3" s="1"/>
  <c r="O366" i="3"/>
  <c r="P366" i="3" s="1"/>
  <c r="Q366" i="3" s="1"/>
  <c r="R366" i="3" s="1"/>
  <c r="K366" i="3" s="1"/>
  <c r="O361" i="3"/>
  <c r="P361" i="3" s="1"/>
  <c r="Q361" i="3" s="1"/>
  <c r="R361" i="3" s="1"/>
  <c r="K361" i="3" s="1"/>
  <c r="M356" i="3"/>
  <c r="N356" i="3" s="1"/>
  <c r="P356" i="3" s="1"/>
  <c r="Q356" i="3" s="1"/>
  <c r="R356" i="3" s="1"/>
  <c r="K356" i="3" s="1"/>
  <c r="O375" i="3"/>
  <c r="P375" i="3" s="1"/>
  <c r="Q375" i="3" s="1"/>
  <c r="R375" i="3" s="1"/>
  <c r="K375" i="3" s="1"/>
  <c r="O370" i="3"/>
  <c r="P370" i="3" s="1"/>
  <c r="Q370" i="3" s="1"/>
  <c r="R370" i="3" s="1"/>
  <c r="K370" i="3" s="1"/>
  <c r="O347" i="3"/>
  <c r="P347" i="3" s="1"/>
  <c r="Q347" i="3" s="1"/>
  <c r="R347" i="3" s="1"/>
  <c r="K347" i="3" s="1"/>
  <c r="O351" i="3"/>
  <c r="P351" i="3" s="1"/>
  <c r="Q351" i="3" s="1"/>
  <c r="R351" i="3" s="1"/>
  <c r="K351" i="3" s="1"/>
  <c r="O342" i="3"/>
  <c r="P342" i="3" s="1"/>
  <c r="Q342" i="3" s="1"/>
  <c r="R342" i="3" s="1"/>
  <c r="K342" i="3" s="1"/>
  <c r="J286" i="3"/>
  <c r="M286" i="3" s="1"/>
  <c r="N286" i="3" s="1"/>
  <c r="J301" i="3"/>
  <c r="M301" i="3" s="1"/>
  <c r="N301" i="3" s="1"/>
  <c r="J294" i="3"/>
  <c r="M294" i="3" s="1"/>
  <c r="N294" i="3" s="1"/>
  <c r="J321" i="3"/>
  <c r="M321" i="3" s="1"/>
  <c r="N321" i="3" s="1"/>
  <c r="J314" i="3"/>
  <c r="O314" i="3" s="1"/>
  <c r="J307" i="3"/>
  <c r="J328" i="3"/>
  <c r="M328" i="3" s="1"/>
  <c r="N328" i="3" s="1"/>
  <c r="J335" i="3"/>
  <c r="O335" i="3" s="1"/>
  <c r="J280" i="3"/>
  <c r="M280" i="3" s="1"/>
  <c r="N280" i="3" s="1"/>
  <c r="J274" i="3"/>
  <c r="M274" i="3" s="1"/>
  <c r="N274" i="3" s="1"/>
  <c r="J268" i="3"/>
  <c r="J262" i="3"/>
  <c r="O262" i="3" s="1"/>
  <c r="J256" i="3"/>
  <c r="M256" i="3" s="1"/>
  <c r="N256" i="3" s="1"/>
  <c r="J250" i="3"/>
  <c r="M250" i="3" s="1"/>
  <c r="N250" i="3" s="1"/>
  <c r="J244" i="3"/>
  <c r="M244" i="3" s="1"/>
  <c r="N244" i="3" s="1"/>
  <c r="J238" i="3"/>
  <c r="M238" i="3" s="1"/>
  <c r="N238" i="3" s="1"/>
  <c r="J232" i="3"/>
  <c r="M232" i="3" s="1"/>
  <c r="N232" i="3" s="1"/>
  <c r="J225" i="3"/>
  <c r="M225" i="3" s="1"/>
  <c r="N225" i="3" s="1"/>
  <c r="J218" i="3"/>
  <c r="M218" i="3" s="1"/>
  <c r="N218" i="3" s="1"/>
  <c r="J226" i="3"/>
  <c r="O226" i="3" s="1"/>
  <c r="J219" i="3"/>
  <c r="O219" i="3" s="1"/>
  <c r="J212" i="3"/>
  <c r="M212" i="3" s="1"/>
  <c r="N212" i="3" s="1"/>
  <c r="J211" i="3"/>
  <c r="M211" i="3" s="1"/>
  <c r="N211" i="3" s="1"/>
  <c r="J205" i="3"/>
  <c r="M205" i="3" s="1"/>
  <c r="N205" i="3" s="1"/>
  <c r="J198" i="3"/>
  <c r="M198" i="3" s="1"/>
  <c r="N198" i="3" s="1"/>
  <c r="J191" i="3"/>
  <c r="O191" i="3" s="1"/>
  <c r="J204" i="3"/>
  <c r="M204" i="3" s="1"/>
  <c r="N204" i="3" s="1"/>
  <c r="J197" i="3"/>
  <c r="M197" i="3" s="1"/>
  <c r="N197" i="3" s="1"/>
  <c r="J190" i="3"/>
  <c r="M190" i="3" s="1"/>
  <c r="N190" i="3" s="1"/>
  <c r="J184" i="3"/>
  <c r="M184" i="3" s="1"/>
  <c r="N184" i="3" s="1"/>
  <c r="J183" i="3"/>
  <c r="M183" i="3" s="1"/>
  <c r="N183" i="3" s="1"/>
  <c r="J176" i="3"/>
  <c r="M176" i="3" s="1"/>
  <c r="N176" i="3" s="1"/>
  <c r="J177" i="3"/>
  <c r="J171" i="3"/>
  <c r="M171" i="3" s="1"/>
  <c r="N171" i="3" s="1"/>
  <c r="J170" i="3"/>
  <c r="M170" i="3" s="1"/>
  <c r="N170" i="3" s="1"/>
  <c r="J165" i="3"/>
  <c r="M165" i="3" s="1"/>
  <c r="N165" i="3" s="1"/>
  <c r="J164" i="3"/>
  <c r="J163" i="3"/>
  <c r="J158" i="3"/>
  <c r="M158" i="3" s="1"/>
  <c r="N158" i="3" s="1"/>
  <c r="J157" i="3"/>
  <c r="M157" i="3" s="1"/>
  <c r="N157" i="3" s="1"/>
  <c r="J156" i="3"/>
  <c r="M156" i="3" s="1"/>
  <c r="N156" i="3" s="1"/>
  <c r="J151" i="3"/>
  <c r="M151" i="3" s="1"/>
  <c r="N151" i="3" s="1"/>
  <c r="J150" i="3"/>
  <c r="M150" i="3" s="1"/>
  <c r="N150" i="3" s="1"/>
  <c r="J795" i="3"/>
  <c r="J786" i="3"/>
  <c r="J777" i="3"/>
  <c r="J768" i="3"/>
  <c r="J759" i="3"/>
  <c r="J724" i="3"/>
  <c r="J708" i="3"/>
  <c r="M708" i="3" s="1"/>
  <c r="N708" i="3" s="1"/>
  <c r="J673" i="3"/>
  <c r="J649" i="3"/>
  <c r="M649" i="3" s="1"/>
  <c r="N649" i="3" s="1"/>
  <c r="J635" i="3"/>
  <c r="J625" i="3"/>
  <c r="M625" i="3" s="1"/>
  <c r="N625" i="3" s="1"/>
  <c r="J616" i="3"/>
  <c r="J607" i="3"/>
  <c r="J598" i="3"/>
  <c r="J589" i="3"/>
  <c r="J580" i="3"/>
  <c r="J571" i="3"/>
  <c r="J562" i="3"/>
  <c r="J553" i="3"/>
  <c r="O553" i="3" s="1"/>
  <c r="J544" i="3"/>
  <c r="M544" i="3" s="1"/>
  <c r="N544" i="3" s="1"/>
  <c r="J526" i="3"/>
  <c r="M526" i="3" s="1"/>
  <c r="N526" i="3" s="1"/>
  <c r="J517" i="3"/>
  <c r="O517" i="3" s="1"/>
  <c r="J515" i="3"/>
  <c r="O515" i="3" s="1"/>
  <c r="J513" i="3"/>
  <c r="O513" i="3" s="1"/>
  <c r="J511" i="3"/>
  <c r="O511" i="3" s="1"/>
  <c r="J509" i="3"/>
  <c r="J507" i="3"/>
  <c r="O507" i="3" s="1"/>
  <c r="J505" i="3"/>
  <c r="J502" i="3"/>
  <c r="J500" i="3"/>
  <c r="O500" i="3" s="1"/>
  <c r="J498" i="3"/>
  <c r="J496" i="3"/>
  <c r="O496" i="3" s="1"/>
  <c r="J494" i="3"/>
  <c r="O494" i="3" s="1"/>
  <c r="J492" i="3"/>
  <c r="O492" i="3" s="1"/>
  <c r="J488" i="3"/>
  <c r="M488" i="3" s="1"/>
  <c r="N488" i="3" s="1"/>
  <c r="J484" i="3"/>
  <c r="M484" i="3" s="1"/>
  <c r="N484" i="3" s="1"/>
  <c r="J480" i="3"/>
  <c r="M480" i="3" s="1"/>
  <c r="N480" i="3" s="1"/>
  <c r="J476" i="3"/>
  <c r="M476" i="3" s="1"/>
  <c r="N476" i="3" s="1"/>
  <c r="J472" i="3"/>
  <c r="M472" i="3" s="1"/>
  <c r="N472" i="3" s="1"/>
  <c r="J468" i="3"/>
  <c r="M468" i="3" s="1"/>
  <c r="N468" i="3" s="1"/>
  <c r="J464" i="3"/>
  <c r="M464" i="3" s="1"/>
  <c r="N464" i="3" s="1"/>
  <c r="J460" i="3"/>
  <c r="M460" i="3" s="1"/>
  <c r="N460" i="3" s="1"/>
  <c r="J456" i="3"/>
  <c r="M456" i="3" s="1"/>
  <c r="N456" i="3" s="1"/>
  <c r="J452" i="3"/>
  <c r="M452" i="3" s="1"/>
  <c r="N452" i="3" s="1"/>
  <c r="J448" i="3"/>
  <c r="M448" i="3" s="1"/>
  <c r="N448" i="3" s="1"/>
  <c r="J443" i="3"/>
  <c r="M443" i="3" s="1"/>
  <c r="N443" i="3" s="1"/>
  <c r="J438" i="3"/>
  <c r="M438" i="3" s="1"/>
  <c r="N438" i="3" s="1"/>
  <c r="J433" i="3"/>
  <c r="M433" i="3" s="1"/>
  <c r="N433" i="3" s="1"/>
  <c r="J428" i="3"/>
  <c r="M428" i="3" s="1"/>
  <c r="N428" i="3" s="1"/>
  <c r="J423" i="3"/>
  <c r="M423" i="3" s="1"/>
  <c r="N423" i="3" s="1"/>
  <c r="J418" i="3"/>
  <c r="M418" i="3" s="1"/>
  <c r="N418" i="3" s="1"/>
  <c r="J413" i="3"/>
  <c r="M413" i="3" s="1"/>
  <c r="N413" i="3" s="1"/>
  <c r="J408" i="3"/>
  <c r="M408" i="3" s="1"/>
  <c r="N408" i="3" s="1"/>
  <c r="J403" i="3"/>
  <c r="M403" i="3" s="1"/>
  <c r="N403" i="3" s="1"/>
  <c r="J397" i="3"/>
  <c r="O397" i="3" s="1"/>
  <c r="J391" i="3"/>
  <c r="O391" i="3" s="1"/>
  <c r="J385" i="3"/>
  <c r="O385" i="3" s="1"/>
  <c r="J379" i="3"/>
  <c r="O379" i="3" s="1"/>
  <c r="J374" i="3"/>
  <c r="O374" i="3" s="1"/>
  <c r="J369" i="3"/>
  <c r="M369" i="3" s="1"/>
  <c r="N369" i="3" s="1"/>
  <c r="J365" i="3"/>
  <c r="O365" i="3" s="1"/>
  <c r="J360" i="3"/>
  <c r="O360" i="3" s="1"/>
  <c r="J355" i="3"/>
  <c r="J350" i="3"/>
  <c r="O350" i="3" s="1"/>
  <c r="J346" i="3"/>
  <c r="O346" i="3" s="1"/>
  <c r="J341" i="3"/>
  <c r="O341" i="3" s="1"/>
  <c r="J334" i="3"/>
  <c r="J327" i="3"/>
  <c r="J320" i="3"/>
  <c r="J313" i="3"/>
  <c r="J306" i="3"/>
  <c r="J299" i="3"/>
  <c r="J292" i="3"/>
  <c r="J285" i="3"/>
  <c r="J279" i="3"/>
  <c r="J273" i="3"/>
  <c r="J267" i="3"/>
  <c r="J261" i="3"/>
  <c r="J255" i="3"/>
  <c r="J249" i="3"/>
  <c r="J243" i="3"/>
  <c r="J237" i="3"/>
  <c r="J231" i="3"/>
  <c r="J224" i="3"/>
  <c r="J217" i="3"/>
  <c r="J210" i="3"/>
  <c r="J203" i="3"/>
  <c r="J196" i="3"/>
  <c r="J189" i="3"/>
  <c r="J175" i="3"/>
  <c r="J169" i="3"/>
  <c r="J162" i="3"/>
  <c r="J155" i="3"/>
  <c r="J149" i="3"/>
  <c r="J143" i="3"/>
  <c r="J137" i="3"/>
  <c r="J131" i="3"/>
  <c r="J125" i="3"/>
  <c r="J119" i="3"/>
  <c r="J112" i="3"/>
  <c r="J105" i="3"/>
  <c r="J98" i="3"/>
  <c r="J91" i="3"/>
  <c r="O91" i="3" s="1"/>
  <c r="J84" i="3"/>
  <c r="J77" i="3"/>
  <c r="O77" i="3" s="1"/>
  <c r="J75" i="3"/>
  <c r="O75" i="3" s="1"/>
  <c r="J73" i="3"/>
  <c r="J71" i="3"/>
  <c r="O71" i="3" s="1"/>
  <c r="J69" i="3"/>
  <c r="J67" i="3"/>
  <c r="O67" i="3" s="1"/>
  <c r="J65" i="3"/>
  <c r="J63" i="3"/>
  <c r="J61" i="3"/>
  <c r="O61" i="3" s="1"/>
  <c r="J59" i="3"/>
  <c r="J57" i="3"/>
  <c r="O57" i="3" s="1"/>
  <c r="J55" i="3"/>
  <c r="J53" i="3"/>
  <c r="O53" i="3" s="1"/>
  <c r="J51" i="3"/>
  <c r="O51" i="3" s="1"/>
  <c r="J49" i="3"/>
  <c r="M49" i="3" s="1"/>
  <c r="N49" i="3" s="1"/>
  <c r="J47" i="3"/>
  <c r="O47" i="3" s="1"/>
  <c r="J45" i="3"/>
  <c r="O45" i="3" s="1"/>
  <c r="J43" i="3"/>
  <c r="M43" i="3" s="1"/>
  <c r="N43" i="3" s="1"/>
  <c r="J41" i="3"/>
  <c r="O41" i="3" s="1"/>
  <c r="J39" i="3"/>
  <c r="J38" i="3"/>
  <c r="M38" i="3" s="1"/>
  <c r="N38" i="3" s="1"/>
  <c r="J37" i="3"/>
  <c r="M37" i="3" s="1"/>
  <c r="N37" i="3" s="1"/>
  <c r="J35" i="3"/>
  <c r="M35" i="3" s="1"/>
  <c r="N35" i="3" s="1"/>
  <c r="J33" i="3"/>
  <c r="M33" i="3" s="1"/>
  <c r="N33" i="3" s="1"/>
  <c r="J29" i="3"/>
  <c r="M29" i="3" s="1"/>
  <c r="N29" i="3" s="1"/>
  <c r="J25" i="3"/>
  <c r="M25" i="3" s="1"/>
  <c r="N25" i="3" s="1"/>
  <c r="J21" i="3"/>
  <c r="M21" i="3" s="1"/>
  <c r="N21" i="3" s="1"/>
  <c r="J20" i="3"/>
  <c r="M20" i="3" s="1"/>
  <c r="N20" i="3" s="1"/>
  <c r="J19" i="3"/>
  <c r="M19" i="3" s="1"/>
  <c r="N19" i="3" s="1"/>
  <c r="J17" i="3"/>
  <c r="M17" i="3" s="1"/>
  <c r="N17" i="3" s="1"/>
  <c r="J13" i="3"/>
  <c r="M13" i="3" s="1"/>
  <c r="N13" i="3" s="1"/>
  <c r="K101" i="1"/>
  <c r="K129" i="1"/>
  <c r="K130" i="1"/>
  <c r="K161" i="1"/>
  <c r="K250" i="1"/>
  <c r="K249" i="1"/>
  <c r="K248" i="1"/>
  <c r="K247" i="1"/>
  <c r="K246" i="1"/>
  <c r="K245" i="1"/>
  <c r="K244" i="1"/>
  <c r="K243" i="1"/>
  <c r="K183" i="1"/>
  <c r="K151" i="1"/>
  <c r="K152" i="1"/>
  <c r="K177" i="1"/>
  <c r="K176" i="1"/>
  <c r="K242" i="1"/>
  <c r="K178" i="1"/>
  <c r="K241" i="1"/>
  <c r="K150" i="1"/>
  <c r="K122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160" i="1"/>
  <c r="K159" i="1"/>
  <c r="K225" i="1"/>
  <c r="K228" i="1"/>
  <c r="K227" i="1"/>
  <c r="K226" i="1"/>
  <c r="K121" i="1"/>
  <c r="K120" i="1"/>
  <c r="K224" i="1"/>
  <c r="K223" i="1"/>
  <c r="K222" i="1"/>
  <c r="K221" i="1"/>
  <c r="K175" i="1"/>
  <c r="K174" i="1"/>
  <c r="K173" i="1"/>
  <c r="K172" i="1"/>
  <c r="K171" i="1"/>
  <c r="K170" i="1"/>
  <c r="K169" i="1"/>
  <c r="K168" i="1"/>
  <c r="K220" i="1"/>
  <c r="K219" i="1"/>
  <c r="K218" i="1"/>
  <c r="K217" i="1"/>
  <c r="K216" i="1"/>
  <c r="K215" i="1"/>
  <c r="K214" i="1"/>
  <c r="K213" i="1"/>
  <c r="K158" i="1"/>
  <c r="K157" i="1"/>
  <c r="K156" i="1"/>
  <c r="K155" i="1"/>
  <c r="K212" i="1"/>
  <c r="K154" i="1"/>
  <c r="K211" i="1"/>
  <c r="K153" i="1"/>
  <c r="K182" i="1"/>
  <c r="K180" i="1"/>
  <c r="K210" i="1"/>
  <c r="K181" i="1"/>
  <c r="K179" i="1"/>
  <c r="K209" i="1"/>
  <c r="K208" i="1"/>
  <c r="K207" i="1"/>
  <c r="K206" i="1"/>
  <c r="K205" i="1"/>
  <c r="K204" i="1"/>
  <c r="K203" i="1"/>
  <c r="K149" i="1"/>
  <c r="K148" i="1"/>
  <c r="K147" i="1"/>
  <c r="K146" i="1"/>
  <c r="K145" i="1"/>
  <c r="K144" i="1"/>
  <c r="N180" i="1" l="1"/>
  <c r="O180" i="1" s="1"/>
  <c r="N215" i="1"/>
  <c r="O215" i="1" s="1"/>
  <c r="N219" i="1"/>
  <c r="O219" i="1" s="1"/>
  <c r="P170" i="1"/>
  <c r="P174" i="1"/>
  <c r="N223" i="1"/>
  <c r="O223" i="1" s="1"/>
  <c r="N226" i="1"/>
  <c r="O226" i="1" s="1"/>
  <c r="P177" i="1"/>
  <c r="N145" i="1"/>
  <c r="O145" i="1" s="1"/>
  <c r="N149" i="1"/>
  <c r="O149" i="1" s="1"/>
  <c r="N179" i="1"/>
  <c r="O179" i="1" s="1"/>
  <c r="N182" i="1"/>
  <c r="O182" i="1" s="1"/>
  <c r="N212" i="1"/>
  <c r="O212" i="1" s="1"/>
  <c r="N146" i="1"/>
  <c r="O146" i="1" s="1"/>
  <c r="N203" i="1"/>
  <c r="O203" i="1" s="1"/>
  <c r="N207" i="1"/>
  <c r="O207" i="1" s="1"/>
  <c r="N181" i="1"/>
  <c r="O181" i="1" s="1"/>
  <c r="N213" i="1"/>
  <c r="O213" i="1" s="1"/>
  <c r="N217" i="1"/>
  <c r="O217" i="1" s="1"/>
  <c r="N172" i="1"/>
  <c r="O172" i="1" s="1"/>
  <c r="N221" i="1"/>
  <c r="O221" i="1" s="1"/>
  <c r="N120" i="1"/>
  <c r="O120" i="1" s="1"/>
  <c r="N228" i="1"/>
  <c r="O228" i="1" s="1"/>
  <c r="N229" i="1"/>
  <c r="O229" i="1" s="1"/>
  <c r="N233" i="1"/>
  <c r="O233" i="1" s="1"/>
  <c r="N237" i="1"/>
  <c r="O237" i="1" s="1"/>
  <c r="N122" i="1"/>
  <c r="O122" i="1" s="1"/>
  <c r="N242" i="1"/>
  <c r="O242" i="1" s="1"/>
  <c r="N144" i="1"/>
  <c r="O144" i="1" s="1"/>
  <c r="N148" i="1"/>
  <c r="O148" i="1" s="1"/>
  <c r="P205" i="1"/>
  <c r="N231" i="1"/>
  <c r="O231" i="1" s="1"/>
  <c r="N235" i="1"/>
  <c r="O235" i="1" s="1"/>
  <c r="N239" i="1"/>
  <c r="O239" i="1" s="1"/>
  <c r="N216" i="1"/>
  <c r="O216" i="1" s="1"/>
  <c r="N220" i="1"/>
  <c r="O220" i="1" s="1"/>
  <c r="N175" i="1"/>
  <c r="O175" i="1" s="1"/>
  <c r="N224" i="1"/>
  <c r="O224" i="1" s="1"/>
  <c r="N227" i="1"/>
  <c r="O227" i="1" s="1"/>
  <c r="P160" i="1"/>
  <c r="N232" i="1"/>
  <c r="O232" i="1" s="1"/>
  <c r="N236" i="1"/>
  <c r="O236" i="1" s="1"/>
  <c r="N240" i="1"/>
  <c r="O240" i="1" s="1"/>
  <c r="N178" i="1"/>
  <c r="O178" i="1" s="1"/>
  <c r="N147" i="1"/>
  <c r="O147" i="1" s="1"/>
  <c r="N204" i="1"/>
  <c r="O204" i="1" s="1"/>
  <c r="N208" i="1"/>
  <c r="O208" i="1" s="1"/>
  <c r="P210" i="1"/>
  <c r="N211" i="1"/>
  <c r="O211" i="1" s="1"/>
  <c r="N214" i="1"/>
  <c r="O214" i="1" s="1"/>
  <c r="N218" i="1"/>
  <c r="O218" i="1" s="1"/>
  <c r="N169" i="1"/>
  <c r="O169" i="1" s="1"/>
  <c r="N173" i="1"/>
  <c r="O173" i="1" s="1"/>
  <c r="N222" i="1"/>
  <c r="O222" i="1" s="1"/>
  <c r="N121" i="1"/>
  <c r="O121" i="1" s="1"/>
  <c r="N225" i="1"/>
  <c r="O225" i="1" s="1"/>
  <c r="N230" i="1"/>
  <c r="O230" i="1" s="1"/>
  <c r="N234" i="1"/>
  <c r="O234" i="1" s="1"/>
  <c r="N238" i="1"/>
  <c r="O238" i="1" s="1"/>
  <c r="P176" i="1"/>
  <c r="P183" i="1"/>
  <c r="N154" i="1"/>
  <c r="O154" i="1" s="1"/>
  <c r="N157" i="1"/>
  <c r="O157" i="1" s="1"/>
  <c r="N158" i="1"/>
  <c r="O158" i="1" s="1"/>
  <c r="N152" i="1"/>
  <c r="O152" i="1" s="1"/>
  <c r="N153" i="1"/>
  <c r="O153" i="1" s="1"/>
  <c r="N155" i="1"/>
  <c r="O155" i="1" s="1"/>
  <c r="P151" i="1"/>
  <c r="N156" i="1"/>
  <c r="O156" i="1" s="1"/>
  <c r="N150" i="1"/>
  <c r="O150" i="1" s="1"/>
  <c r="P497" i="3"/>
  <c r="Q497" i="3" s="1"/>
  <c r="R497" i="3" s="1"/>
  <c r="K497" i="3" s="1"/>
  <c r="P495" i="3"/>
  <c r="Q495" i="3" s="1"/>
  <c r="R495" i="3" s="1"/>
  <c r="K495" i="3" s="1"/>
  <c r="P414" i="3"/>
  <c r="Q414" i="3" s="1"/>
  <c r="R414" i="3" s="1"/>
  <c r="K414" i="3" s="1"/>
  <c r="P392" i="3"/>
  <c r="Q392" i="3" s="1"/>
  <c r="R392" i="3" s="1"/>
  <c r="K392" i="3" s="1"/>
  <c r="O286" i="3"/>
  <c r="P286" i="3" s="1"/>
  <c r="Q286" i="3" s="1"/>
  <c r="R286" i="3" s="1"/>
  <c r="K286" i="3" s="1"/>
  <c r="O301" i="3"/>
  <c r="P301" i="3" s="1"/>
  <c r="Q301" i="3" s="1"/>
  <c r="R301" i="3" s="1"/>
  <c r="K301" i="3" s="1"/>
  <c r="O294" i="3"/>
  <c r="P294" i="3" s="1"/>
  <c r="Q294" i="3" s="1"/>
  <c r="R294" i="3" s="1"/>
  <c r="K294" i="3" s="1"/>
  <c r="O321" i="3"/>
  <c r="P321" i="3" s="1"/>
  <c r="Q321" i="3" s="1"/>
  <c r="R321" i="3" s="1"/>
  <c r="K321" i="3" s="1"/>
  <c r="M314" i="3"/>
  <c r="N314" i="3" s="1"/>
  <c r="P314" i="3" s="1"/>
  <c r="Q314" i="3" s="1"/>
  <c r="R314" i="3" s="1"/>
  <c r="K314" i="3" s="1"/>
  <c r="M307" i="3"/>
  <c r="N307" i="3" s="1"/>
  <c r="O307" i="3"/>
  <c r="O328" i="3"/>
  <c r="P328" i="3" s="1"/>
  <c r="Q328" i="3" s="1"/>
  <c r="R328" i="3" s="1"/>
  <c r="K328" i="3" s="1"/>
  <c r="M335" i="3"/>
  <c r="N335" i="3" s="1"/>
  <c r="P335" i="3" s="1"/>
  <c r="Q335" i="3" s="1"/>
  <c r="R335" i="3" s="1"/>
  <c r="K335" i="3" s="1"/>
  <c r="O280" i="3"/>
  <c r="P280" i="3" s="1"/>
  <c r="Q280" i="3" s="1"/>
  <c r="R280" i="3" s="1"/>
  <c r="K280" i="3" s="1"/>
  <c r="O274" i="3"/>
  <c r="P274" i="3" s="1"/>
  <c r="Q274" i="3" s="1"/>
  <c r="R274" i="3" s="1"/>
  <c r="K274" i="3" s="1"/>
  <c r="O268" i="3"/>
  <c r="M268" i="3"/>
  <c r="N268" i="3" s="1"/>
  <c r="M262" i="3"/>
  <c r="N262" i="3" s="1"/>
  <c r="P262" i="3" s="1"/>
  <c r="Q262" i="3" s="1"/>
  <c r="R262" i="3" s="1"/>
  <c r="K262" i="3" s="1"/>
  <c r="O256" i="3"/>
  <c r="P256" i="3" s="1"/>
  <c r="Q256" i="3" s="1"/>
  <c r="R256" i="3" s="1"/>
  <c r="K256" i="3" s="1"/>
  <c r="O250" i="3"/>
  <c r="P250" i="3" s="1"/>
  <c r="Q250" i="3" s="1"/>
  <c r="R250" i="3" s="1"/>
  <c r="K250" i="3" s="1"/>
  <c r="O244" i="3"/>
  <c r="P244" i="3" s="1"/>
  <c r="Q244" i="3" s="1"/>
  <c r="R244" i="3" s="1"/>
  <c r="K244" i="3" s="1"/>
  <c r="O238" i="3"/>
  <c r="P238" i="3" s="1"/>
  <c r="Q238" i="3" s="1"/>
  <c r="R238" i="3" s="1"/>
  <c r="K238" i="3" s="1"/>
  <c r="O232" i="3"/>
  <c r="P232" i="3" s="1"/>
  <c r="Q232" i="3" s="1"/>
  <c r="R232" i="3" s="1"/>
  <c r="K232" i="3" s="1"/>
  <c r="O225" i="3"/>
  <c r="P225" i="3" s="1"/>
  <c r="Q225" i="3" s="1"/>
  <c r="R225" i="3" s="1"/>
  <c r="K225" i="3" s="1"/>
  <c r="O218" i="3"/>
  <c r="P218" i="3" s="1"/>
  <c r="Q218" i="3" s="1"/>
  <c r="R218" i="3" s="1"/>
  <c r="K218" i="3" s="1"/>
  <c r="M226" i="3"/>
  <c r="N226" i="3" s="1"/>
  <c r="P226" i="3" s="1"/>
  <c r="Q226" i="3" s="1"/>
  <c r="R226" i="3" s="1"/>
  <c r="K226" i="3" s="1"/>
  <c r="M219" i="3"/>
  <c r="N219" i="3" s="1"/>
  <c r="P219" i="3" s="1"/>
  <c r="Q219" i="3" s="1"/>
  <c r="R219" i="3" s="1"/>
  <c r="K219" i="3" s="1"/>
  <c r="O212" i="3"/>
  <c r="P212" i="3" s="1"/>
  <c r="Q212" i="3" s="1"/>
  <c r="R212" i="3" s="1"/>
  <c r="K212" i="3" s="1"/>
  <c r="O211" i="3"/>
  <c r="P211" i="3" s="1"/>
  <c r="Q211" i="3" s="1"/>
  <c r="R211" i="3" s="1"/>
  <c r="K211" i="3" s="1"/>
  <c r="O205" i="3"/>
  <c r="P205" i="3" s="1"/>
  <c r="Q205" i="3" s="1"/>
  <c r="R205" i="3" s="1"/>
  <c r="K205" i="3" s="1"/>
  <c r="O198" i="3"/>
  <c r="P198" i="3" s="1"/>
  <c r="Q198" i="3" s="1"/>
  <c r="R198" i="3" s="1"/>
  <c r="K198" i="3" s="1"/>
  <c r="M191" i="3"/>
  <c r="N191" i="3" s="1"/>
  <c r="P191" i="3" s="1"/>
  <c r="Q191" i="3" s="1"/>
  <c r="R191" i="3" s="1"/>
  <c r="K191" i="3" s="1"/>
  <c r="O204" i="3"/>
  <c r="P204" i="3" s="1"/>
  <c r="Q204" i="3" s="1"/>
  <c r="R204" i="3" s="1"/>
  <c r="K204" i="3" s="1"/>
  <c r="O197" i="3"/>
  <c r="P197" i="3" s="1"/>
  <c r="Q197" i="3" s="1"/>
  <c r="R197" i="3" s="1"/>
  <c r="K197" i="3" s="1"/>
  <c r="O190" i="3"/>
  <c r="P190" i="3" s="1"/>
  <c r="Q190" i="3" s="1"/>
  <c r="R190" i="3" s="1"/>
  <c r="K190" i="3" s="1"/>
  <c r="O184" i="3"/>
  <c r="P184" i="3" s="1"/>
  <c r="Q184" i="3" s="1"/>
  <c r="R184" i="3" s="1"/>
  <c r="K184" i="3" s="1"/>
  <c r="O183" i="3"/>
  <c r="P183" i="3" s="1"/>
  <c r="Q183" i="3" s="1"/>
  <c r="R183" i="3" s="1"/>
  <c r="K183" i="3" s="1"/>
  <c r="O176" i="3"/>
  <c r="P176" i="3" s="1"/>
  <c r="Q176" i="3" s="1"/>
  <c r="R176" i="3" s="1"/>
  <c r="K176" i="3" s="1"/>
  <c r="O177" i="3"/>
  <c r="M177" i="3"/>
  <c r="N177" i="3" s="1"/>
  <c r="O171" i="3"/>
  <c r="P171" i="3" s="1"/>
  <c r="Q171" i="3" s="1"/>
  <c r="R171" i="3" s="1"/>
  <c r="K171" i="3" s="1"/>
  <c r="O170" i="3"/>
  <c r="P170" i="3" s="1"/>
  <c r="Q170" i="3" s="1"/>
  <c r="R170" i="3" s="1"/>
  <c r="K170" i="3" s="1"/>
  <c r="O163" i="3"/>
  <c r="O164" i="3"/>
  <c r="O165" i="3"/>
  <c r="P165" i="3" s="1"/>
  <c r="Q165" i="3" s="1"/>
  <c r="R165" i="3" s="1"/>
  <c r="K165" i="3" s="1"/>
  <c r="M163" i="3"/>
  <c r="N163" i="3" s="1"/>
  <c r="M164" i="3"/>
  <c r="N164" i="3" s="1"/>
  <c r="O158" i="3"/>
  <c r="P158" i="3" s="1"/>
  <c r="Q158" i="3" s="1"/>
  <c r="R158" i="3" s="1"/>
  <c r="K158" i="3" s="1"/>
  <c r="O157" i="3"/>
  <c r="P157" i="3" s="1"/>
  <c r="Q157" i="3" s="1"/>
  <c r="R157" i="3" s="1"/>
  <c r="K157" i="3" s="1"/>
  <c r="O156" i="3"/>
  <c r="P156" i="3" s="1"/>
  <c r="Q156" i="3" s="1"/>
  <c r="R156" i="3" s="1"/>
  <c r="K156" i="3" s="1"/>
  <c r="O369" i="3"/>
  <c r="P369" i="3" s="1"/>
  <c r="Q369" i="3" s="1"/>
  <c r="R369" i="3" s="1"/>
  <c r="K369" i="3" s="1"/>
  <c r="M346" i="3"/>
  <c r="N346" i="3" s="1"/>
  <c r="P346" i="3" s="1"/>
  <c r="Q346" i="3" s="1"/>
  <c r="R346" i="3" s="1"/>
  <c r="K346" i="3" s="1"/>
  <c r="M365" i="3"/>
  <c r="N365" i="3" s="1"/>
  <c r="P365" i="3" s="1"/>
  <c r="Q365" i="3" s="1"/>
  <c r="R365" i="3" s="1"/>
  <c r="K365" i="3" s="1"/>
  <c r="M515" i="3"/>
  <c r="N515" i="3" s="1"/>
  <c r="P515" i="3" s="1"/>
  <c r="Q515" i="3" s="1"/>
  <c r="R515" i="3" s="1"/>
  <c r="K515" i="3" s="1"/>
  <c r="M553" i="3"/>
  <c r="N553" i="3" s="1"/>
  <c r="P553" i="3" s="1"/>
  <c r="Q553" i="3" s="1"/>
  <c r="R553" i="3" s="1"/>
  <c r="K553" i="3" s="1"/>
  <c r="O151" i="3"/>
  <c r="P151" i="3" s="1"/>
  <c r="Q151" i="3" s="1"/>
  <c r="R151" i="3" s="1"/>
  <c r="K151" i="3" s="1"/>
  <c r="M511" i="3"/>
  <c r="N511" i="3" s="1"/>
  <c r="P511" i="3" s="1"/>
  <c r="Q511" i="3" s="1"/>
  <c r="R511" i="3" s="1"/>
  <c r="K511" i="3" s="1"/>
  <c r="O43" i="3"/>
  <c r="P43" i="3" s="1"/>
  <c r="Q43" i="3" s="1"/>
  <c r="R43" i="3" s="1"/>
  <c r="K43" i="3" s="1"/>
  <c r="M350" i="3"/>
  <c r="N350" i="3" s="1"/>
  <c r="P350" i="3" s="1"/>
  <c r="Q350" i="3" s="1"/>
  <c r="R350" i="3" s="1"/>
  <c r="K350" i="3" s="1"/>
  <c r="M360" i="3"/>
  <c r="N360" i="3" s="1"/>
  <c r="P360" i="3" s="1"/>
  <c r="Q360" i="3" s="1"/>
  <c r="R360" i="3" s="1"/>
  <c r="K360" i="3" s="1"/>
  <c r="O708" i="3"/>
  <c r="P708" i="3" s="1"/>
  <c r="Q708" i="3" s="1"/>
  <c r="R708" i="3" s="1"/>
  <c r="K708" i="3" s="1"/>
  <c r="O49" i="3"/>
  <c r="P49" i="3" s="1"/>
  <c r="Q49" i="3" s="1"/>
  <c r="R49" i="3" s="1"/>
  <c r="K49" i="3" s="1"/>
  <c r="M379" i="3"/>
  <c r="N379" i="3" s="1"/>
  <c r="P379" i="3" s="1"/>
  <c r="Q379" i="3" s="1"/>
  <c r="R379" i="3" s="1"/>
  <c r="K379" i="3" s="1"/>
  <c r="M391" i="3"/>
  <c r="N391" i="3" s="1"/>
  <c r="P391" i="3" s="1"/>
  <c r="Q391" i="3" s="1"/>
  <c r="R391" i="3" s="1"/>
  <c r="K391" i="3" s="1"/>
  <c r="M494" i="3"/>
  <c r="N494" i="3" s="1"/>
  <c r="P494" i="3" s="1"/>
  <c r="Q494" i="3" s="1"/>
  <c r="R494" i="3" s="1"/>
  <c r="K494" i="3" s="1"/>
  <c r="M500" i="3"/>
  <c r="N500" i="3" s="1"/>
  <c r="P500" i="3" s="1"/>
  <c r="Q500" i="3" s="1"/>
  <c r="R500" i="3" s="1"/>
  <c r="K500" i="3" s="1"/>
  <c r="M507" i="3"/>
  <c r="N507" i="3" s="1"/>
  <c r="P507" i="3" s="1"/>
  <c r="Q507" i="3" s="1"/>
  <c r="R507" i="3" s="1"/>
  <c r="K507" i="3" s="1"/>
  <c r="M517" i="3"/>
  <c r="N517" i="3" s="1"/>
  <c r="P517" i="3" s="1"/>
  <c r="Q517" i="3" s="1"/>
  <c r="R517" i="3" s="1"/>
  <c r="K517" i="3" s="1"/>
  <c r="O625" i="3"/>
  <c r="P625" i="3" s="1"/>
  <c r="Q625" i="3" s="1"/>
  <c r="R625" i="3" s="1"/>
  <c r="K625" i="3" s="1"/>
  <c r="O649" i="3"/>
  <c r="P649" i="3" s="1"/>
  <c r="Q649" i="3" s="1"/>
  <c r="R649" i="3" s="1"/>
  <c r="K649" i="3" s="1"/>
  <c r="O150" i="3"/>
  <c r="P150" i="3" s="1"/>
  <c r="Q150" i="3" s="1"/>
  <c r="R150" i="3" s="1"/>
  <c r="K150" i="3" s="1"/>
  <c r="O502" i="3"/>
  <c r="M502" i="3"/>
  <c r="N502" i="3" s="1"/>
  <c r="M41" i="3"/>
  <c r="N41" i="3" s="1"/>
  <c r="P41" i="3" s="1"/>
  <c r="Q41" i="3" s="1"/>
  <c r="R41" i="3" s="1"/>
  <c r="K41" i="3" s="1"/>
  <c r="M47" i="3"/>
  <c r="N47" i="3" s="1"/>
  <c r="P47" i="3" s="1"/>
  <c r="Q47" i="3" s="1"/>
  <c r="R47" i="3" s="1"/>
  <c r="K47" i="3" s="1"/>
  <c r="M51" i="3"/>
  <c r="N51" i="3" s="1"/>
  <c r="P51" i="3" s="1"/>
  <c r="Q51" i="3" s="1"/>
  <c r="R51" i="3" s="1"/>
  <c r="K51" i="3" s="1"/>
  <c r="O498" i="3"/>
  <c r="M498" i="3"/>
  <c r="N498" i="3" s="1"/>
  <c r="M635" i="3"/>
  <c r="N635" i="3" s="1"/>
  <c r="O635" i="3"/>
  <c r="M341" i="3"/>
  <c r="N341" i="3" s="1"/>
  <c r="P341" i="3" s="1"/>
  <c r="Q341" i="3" s="1"/>
  <c r="R341" i="3" s="1"/>
  <c r="K341" i="3" s="1"/>
  <c r="M673" i="3"/>
  <c r="N673" i="3" s="1"/>
  <c r="O673" i="3"/>
  <c r="O39" i="3"/>
  <c r="M39" i="3"/>
  <c r="N39" i="3" s="1"/>
  <c r="M724" i="3"/>
  <c r="N724" i="3" s="1"/>
  <c r="O724" i="3"/>
  <c r="M45" i="3"/>
  <c r="N45" i="3" s="1"/>
  <c r="P45" i="3" s="1"/>
  <c r="Q45" i="3" s="1"/>
  <c r="R45" i="3" s="1"/>
  <c r="K45" i="3" s="1"/>
  <c r="M492" i="3"/>
  <c r="N492" i="3" s="1"/>
  <c r="P492" i="3" s="1"/>
  <c r="Q492" i="3" s="1"/>
  <c r="R492" i="3" s="1"/>
  <c r="K492" i="3" s="1"/>
  <c r="M496" i="3"/>
  <c r="N496" i="3" s="1"/>
  <c r="P496" i="3" s="1"/>
  <c r="Q496" i="3" s="1"/>
  <c r="R496" i="3" s="1"/>
  <c r="K496" i="3" s="1"/>
  <c r="O526" i="3"/>
  <c r="P526" i="3" s="1"/>
  <c r="Q526" i="3" s="1"/>
  <c r="R526" i="3" s="1"/>
  <c r="K526" i="3" s="1"/>
  <c r="O544" i="3"/>
  <c r="P544" i="3" s="1"/>
  <c r="Q544" i="3" s="1"/>
  <c r="R544" i="3" s="1"/>
  <c r="K544" i="3" s="1"/>
  <c r="M65" i="3"/>
  <c r="N65" i="3" s="1"/>
  <c r="M73" i="3"/>
  <c r="N73" i="3" s="1"/>
  <c r="O73" i="3"/>
  <c r="M125" i="3"/>
  <c r="N125" i="3" s="1"/>
  <c r="O125" i="3"/>
  <c r="M149" i="3"/>
  <c r="N149" i="3" s="1"/>
  <c r="O149" i="3"/>
  <c r="M169" i="3"/>
  <c r="N169" i="3" s="1"/>
  <c r="O169" i="3"/>
  <c r="M203" i="3"/>
  <c r="N203" i="3" s="1"/>
  <c r="O203" i="3"/>
  <c r="M224" i="3"/>
  <c r="N224" i="3" s="1"/>
  <c r="O224" i="3"/>
  <c r="M243" i="3"/>
  <c r="N243" i="3" s="1"/>
  <c r="O243" i="3"/>
  <c r="M267" i="3"/>
  <c r="N267" i="3" s="1"/>
  <c r="O267" i="3"/>
  <c r="M285" i="3"/>
  <c r="N285" i="3" s="1"/>
  <c r="O285" i="3"/>
  <c r="M313" i="3"/>
  <c r="N313" i="3" s="1"/>
  <c r="O313" i="3"/>
  <c r="O589" i="3"/>
  <c r="M589" i="3"/>
  <c r="N589" i="3" s="1"/>
  <c r="M67" i="3"/>
  <c r="N67" i="3" s="1"/>
  <c r="P67" i="3" s="1"/>
  <c r="Q67" i="3" s="1"/>
  <c r="R67" i="3" s="1"/>
  <c r="K67" i="3" s="1"/>
  <c r="M69" i="3"/>
  <c r="N69" i="3" s="1"/>
  <c r="O69" i="3"/>
  <c r="M71" i="3"/>
  <c r="N71" i="3" s="1"/>
  <c r="P71" i="3" s="1"/>
  <c r="Q71" i="3" s="1"/>
  <c r="R71" i="3" s="1"/>
  <c r="K71" i="3" s="1"/>
  <c r="M84" i="3"/>
  <c r="N84" i="3" s="1"/>
  <c r="O84" i="3"/>
  <c r="O13" i="3"/>
  <c r="P13" i="3" s="1"/>
  <c r="Q13" i="3" s="1"/>
  <c r="R13" i="3" s="1"/>
  <c r="K13" i="3" s="1"/>
  <c r="O17" i="3"/>
  <c r="P17" i="3" s="1"/>
  <c r="Q17" i="3" s="1"/>
  <c r="R17" i="3" s="1"/>
  <c r="K17" i="3" s="1"/>
  <c r="O19" i="3"/>
  <c r="P19" i="3" s="1"/>
  <c r="Q19" i="3" s="1"/>
  <c r="R19" i="3" s="1"/>
  <c r="K19" i="3" s="1"/>
  <c r="O20" i="3"/>
  <c r="P20" i="3" s="1"/>
  <c r="Q20" i="3" s="1"/>
  <c r="R20" i="3" s="1"/>
  <c r="K20" i="3" s="1"/>
  <c r="O21" i="3"/>
  <c r="P21" i="3" s="1"/>
  <c r="Q21" i="3" s="1"/>
  <c r="R21" i="3" s="1"/>
  <c r="K21" i="3" s="1"/>
  <c r="O25" i="3"/>
  <c r="P25" i="3" s="1"/>
  <c r="Q25" i="3" s="1"/>
  <c r="R25" i="3" s="1"/>
  <c r="K25" i="3" s="1"/>
  <c r="O29" i="3"/>
  <c r="P29" i="3" s="1"/>
  <c r="Q29" i="3" s="1"/>
  <c r="R29" i="3" s="1"/>
  <c r="K29" i="3" s="1"/>
  <c r="O33" i="3"/>
  <c r="P33" i="3" s="1"/>
  <c r="Q33" i="3" s="1"/>
  <c r="R33" i="3" s="1"/>
  <c r="K33" i="3" s="1"/>
  <c r="O35" i="3"/>
  <c r="P35" i="3" s="1"/>
  <c r="Q35" i="3" s="1"/>
  <c r="R35" i="3" s="1"/>
  <c r="K35" i="3" s="1"/>
  <c r="O37" i="3"/>
  <c r="P37" i="3" s="1"/>
  <c r="Q37" i="3" s="1"/>
  <c r="R37" i="3" s="1"/>
  <c r="K37" i="3" s="1"/>
  <c r="O38" i="3"/>
  <c r="P38" i="3" s="1"/>
  <c r="Q38" i="3" s="1"/>
  <c r="R38" i="3" s="1"/>
  <c r="K38" i="3" s="1"/>
  <c r="M53" i="3"/>
  <c r="N53" i="3" s="1"/>
  <c r="P53" i="3" s="1"/>
  <c r="Q53" i="3" s="1"/>
  <c r="R53" i="3" s="1"/>
  <c r="K53" i="3" s="1"/>
  <c r="M55" i="3"/>
  <c r="N55" i="3" s="1"/>
  <c r="O55" i="3"/>
  <c r="M59" i="3"/>
  <c r="N59" i="3" s="1"/>
  <c r="O59" i="3"/>
  <c r="O65" i="3"/>
  <c r="M77" i="3"/>
  <c r="N77" i="3" s="1"/>
  <c r="P77" i="3" s="1"/>
  <c r="Q77" i="3" s="1"/>
  <c r="R77" i="3" s="1"/>
  <c r="K77" i="3" s="1"/>
  <c r="O355" i="3"/>
  <c r="M355" i="3"/>
  <c r="N355" i="3" s="1"/>
  <c r="M57" i="3"/>
  <c r="N57" i="3" s="1"/>
  <c r="P57" i="3" s="1"/>
  <c r="Q57" i="3" s="1"/>
  <c r="R57" i="3" s="1"/>
  <c r="K57" i="3" s="1"/>
  <c r="M61" i="3"/>
  <c r="N61" i="3" s="1"/>
  <c r="P61" i="3" s="1"/>
  <c r="Q61" i="3" s="1"/>
  <c r="R61" i="3" s="1"/>
  <c r="K61" i="3" s="1"/>
  <c r="M63" i="3"/>
  <c r="N63" i="3" s="1"/>
  <c r="O63" i="3"/>
  <c r="M119" i="3"/>
  <c r="N119" i="3" s="1"/>
  <c r="O119" i="3"/>
  <c r="M143" i="3"/>
  <c r="N143" i="3" s="1"/>
  <c r="O143" i="3"/>
  <c r="M162" i="3"/>
  <c r="N162" i="3" s="1"/>
  <c r="O162" i="3"/>
  <c r="M196" i="3"/>
  <c r="N196" i="3" s="1"/>
  <c r="O196" i="3"/>
  <c r="M217" i="3"/>
  <c r="N217" i="3" s="1"/>
  <c r="O217" i="3"/>
  <c r="M237" i="3"/>
  <c r="N237" i="3" s="1"/>
  <c r="O237" i="3"/>
  <c r="M261" i="3"/>
  <c r="N261" i="3" s="1"/>
  <c r="O261" i="3"/>
  <c r="M306" i="3"/>
  <c r="N306" i="3" s="1"/>
  <c r="O306" i="3"/>
  <c r="M334" i="3"/>
  <c r="N334" i="3" s="1"/>
  <c r="O334" i="3"/>
  <c r="M75" i="3"/>
  <c r="N75" i="3" s="1"/>
  <c r="P75" i="3" s="1"/>
  <c r="Q75" i="3" s="1"/>
  <c r="R75" i="3" s="1"/>
  <c r="K75" i="3" s="1"/>
  <c r="M91" i="3"/>
  <c r="N91" i="3" s="1"/>
  <c r="P91" i="3" s="1"/>
  <c r="Q91" i="3" s="1"/>
  <c r="R91" i="3" s="1"/>
  <c r="K91" i="3" s="1"/>
  <c r="M98" i="3"/>
  <c r="N98" i="3" s="1"/>
  <c r="O98" i="3"/>
  <c r="M112" i="3"/>
  <c r="N112" i="3" s="1"/>
  <c r="O112" i="3"/>
  <c r="M137" i="3"/>
  <c r="N137" i="3" s="1"/>
  <c r="O137" i="3"/>
  <c r="M175" i="3"/>
  <c r="N175" i="3" s="1"/>
  <c r="O175" i="3"/>
  <c r="M189" i="3"/>
  <c r="N189" i="3" s="1"/>
  <c r="O189" i="3"/>
  <c r="M231" i="3"/>
  <c r="N231" i="3" s="1"/>
  <c r="O231" i="3"/>
  <c r="M255" i="3"/>
  <c r="N255" i="3" s="1"/>
  <c r="O255" i="3"/>
  <c r="M279" i="3"/>
  <c r="N279" i="3" s="1"/>
  <c r="O279" i="3"/>
  <c r="M299" i="3"/>
  <c r="N299" i="3" s="1"/>
  <c r="O299" i="3"/>
  <c r="M327" i="3"/>
  <c r="N327" i="3" s="1"/>
  <c r="O327" i="3"/>
  <c r="M105" i="3"/>
  <c r="N105" i="3" s="1"/>
  <c r="O105" i="3"/>
  <c r="M131" i="3"/>
  <c r="N131" i="3" s="1"/>
  <c r="O131" i="3"/>
  <c r="M155" i="3"/>
  <c r="N155" i="3" s="1"/>
  <c r="O155" i="3"/>
  <c r="M210" i="3"/>
  <c r="N210" i="3" s="1"/>
  <c r="O210" i="3"/>
  <c r="M249" i="3"/>
  <c r="N249" i="3" s="1"/>
  <c r="O249" i="3"/>
  <c r="M273" i="3"/>
  <c r="N273" i="3" s="1"/>
  <c r="O273" i="3"/>
  <c r="M292" i="3"/>
  <c r="N292" i="3" s="1"/>
  <c r="O292" i="3"/>
  <c r="M320" i="3"/>
  <c r="N320" i="3" s="1"/>
  <c r="O320" i="3"/>
  <c r="M509" i="3"/>
  <c r="N509" i="3" s="1"/>
  <c r="O509" i="3"/>
  <c r="M505" i="3"/>
  <c r="N505" i="3" s="1"/>
  <c r="O562" i="3"/>
  <c r="M562" i="3"/>
  <c r="N562" i="3" s="1"/>
  <c r="O598" i="3"/>
  <c r="M598" i="3"/>
  <c r="N598" i="3" s="1"/>
  <c r="M374" i="3"/>
  <c r="N374" i="3" s="1"/>
  <c r="P374" i="3" s="1"/>
  <c r="Q374" i="3" s="1"/>
  <c r="R374" i="3" s="1"/>
  <c r="K374" i="3" s="1"/>
  <c r="M385" i="3"/>
  <c r="N385" i="3" s="1"/>
  <c r="P385" i="3" s="1"/>
  <c r="Q385" i="3" s="1"/>
  <c r="R385" i="3" s="1"/>
  <c r="K385" i="3" s="1"/>
  <c r="M397" i="3"/>
  <c r="N397" i="3" s="1"/>
  <c r="P397" i="3" s="1"/>
  <c r="Q397" i="3" s="1"/>
  <c r="R397" i="3" s="1"/>
  <c r="K397" i="3" s="1"/>
  <c r="O505" i="3"/>
  <c r="O571" i="3"/>
  <c r="M571" i="3"/>
  <c r="N571" i="3" s="1"/>
  <c r="O607" i="3"/>
  <c r="M607" i="3"/>
  <c r="N607" i="3" s="1"/>
  <c r="M513" i="3"/>
  <c r="N513" i="3" s="1"/>
  <c r="P513" i="3" s="1"/>
  <c r="Q513" i="3" s="1"/>
  <c r="R513" i="3" s="1"/>
  <c r="K513" i="3" s="1"/>
  <c r="O580" i="3"/>
  <c r="M580" i="3"/>
  <c r="N580" i="3" s="1"/>
  <c r="O616" i="3"/>
  <c r="M616" i="3"/>
  <c r="N616" i="3" s="1"/>
  <c r="O403" i="3"/>
  <c r="P403" i="3" s="1"/>
  <c r="Q403" i="3" s="1"/>
  <c r="R403" i="3" s="1"/>
  <c r="K403" i="3" s="1"/>
  <c r="O408" i="3"/>
  <c r="P408" i="3" s="1"/>
  <c r="Q408" i="3" s="1"/>
  <c r="R408" i="3" s="1"/>
  <c r="K408" i="3" s="1"/>
  <c r="O413" i="3"/>
  <c r="P413" i="3" s="1"/>
  <c r="Q413" i="3" s="1"/>
  <c r="R413" i="3" s="1"/>
  <c r="K413" i="3" s="1"/>
  <c r="O418" i="3"/>
  <c r="P418" i="3" s="1"/>
  <c r="Q418" i="3" s="1"/>
  <c r="R418" i="3" s="1"/>
  <c r="K418" i="3" s="1"/>
  <c r="O423" i="3"/>
  <c r="P423" i="3" s="1"/>
  <c r="Q423" i="3" s="1"/>
  <c r="R423" i="3" s="1"/>
  <c r="K423" i="3" s="1"/>
  <c r="O428" i="3"/>
  <c r="P428" i="3" s="1"/>
  <c r="Q428" i="3" s="1"/>
  <c r="R428" i="3" s="1"/>
  <c r="K428" i="3" s="1"/>
  <c r="O433" i="3"/>
  <c r="P433" i="3" s="1"/>
  <c r="Q433" i="3" s="1"/>
  <c r="R433" i="3" s="1"/>
  <c r="K433" i="3" s="1"/>
  <c r="O438" i="3"/>
  <c r="P438" i="3" s="1"/>
  <c r="Q438" i="3" s="1"/>
  <c r="R438" i="3" s="1"/>
  <c r="K438" i="3" s="1"/>
  <c r="O443" i="3"/>
  <c r="P443" i="3" s="1"/>
  <c r="Q443" i="3" s="1"/>
  <c r="R443" i="3" s="1"/>
  <c r="K443" i="3" s="1"/>
  <c r="O448" i="3"/>
  <c r="P448" i="3" s="1"/>
  <c r="Q448" i="3" s="1"/>
  <c r="R448" i="3" s="1"/>
  <c r="K448" i="3" s="1"/>
  <c r="O452" i="3"/>
  <c r="P452" i="3" s="1"/>
  <c r="Q452" i="3" s="1"/>
  <c r="R452" i="3" s="1"/>
  <c r="K452" i="3" s="1"/>
  <c r="O456" i="3"/>
  <c r="P456" i="3" s="1"/>
  <c r="Q456" i="3" s="1"/>
  <c r="R456" i="3" s="1"/>
  <c r="K456" i="3" s="1"/>
  <c r="O460" i="3"/>
  <c r="P460" i="3" s="1"/>
  <c r="Q460" i="3" s="1"/>
  <c r="R460" i="3" s="1"/>
  <c r="K460" i="3" s="1"/>
  <c r="O464" i="3"/>
  <c r="P464" i="3" s="1"/>
  <c r="Q464" i="3" s="1"/>
  <c r="R464" i="3" s="1"/>
  <c r="K464" i="3" s="1"/>
  <c r="O468" i="3"/>
  <c r="P468" i="3" s="1"/>
  <c r="Q468" i="3" s="1"/>
  <c r="R468" i="3" s="1"/>
  <c r="K468" i="3" s="1"/>
  <c r="O472" i="3"/>
  <c r="P472" i="3" s="1"/>
  <c r="Q472" i="3" s="1"/>
  <c r="R472" i="3" s="1"/>
  <c r="K472" i="3" s="1"/>
  <c r="O476" i="3"/>
  <c r="P476" i="3" s="1"/>
  <c r="Q476" i="3" s="1"/>
  <c r="R476" i="3" s="1"/>
  <c r="K476" i="3" s="1"/>
  <c r="O480" i="3"/>
  <c r="P480" i="3" s="1"/>
  <c r="Q480" i="3" s="1"/>
  <c r="R480" i="3" s="1"/>
  <c r="K480" i="3" s="1"/>
  <c r="O484" i="3"/>
  <c r="P484" i="3" s="1"/>
  <c r="Q484" i="3" s="1"/>
  <c r="R484" i="3" s="1"/>
  <c r="K484" i="3" s="1"/>
  <c r="O488" i="3"/>
  <c r="P488" i="3" s="1"/>
  <c r="Q488" i="3" s="1"/>
  <c r="R488" i="3" s="1"/>
  <c r="K488" i="3" s="1"/>
  <c r="M759" i="3"/>
  <c r="N759" i="3" s="1"/>
  <c r="M768" i="3"/>
  <c r="N768" i="3" s="1"/>
  <c r="M777" i="3"/>
  <c r="N777" i="3" s="1"/>
  <c r="M786" i="3"/>
  <c r="N786" i="3" s="1"/>
  <c r="M795" i="3"/>
  <c r="N795" i="3" s="1"/>
  <c r="O759" i="3"/>
  <c r="O768" i="3"/>
  <c r="O777" i="3"/>
  <c r="O786" i="3"/>
  <c r="O795" i="3"/>
  <c r="P244" i="1"/>
  <c r="P245" i="1"/>
  <c r="P247" i="1"/>
  <c r="P248" i="1"/>
  <c r="P250" i="1"/>
  <c r="P129" i="1"/>
  <c r="P101" i="1"/>
  <c r="N243" i="1"/>
  <c r="O243" i="1" s="1"/>
  <c r="N244" i="1"/>
  <c r="O244" i="1" s="1"/>
  <c r="N245" i="1"/>
  <c r="O245" i="1" s="1"/>
  <c r="N246" i="1"/>
  <c r="O246" i="1" s="1"/>
  <c r="N247" i="1"/>
  <c r="O247" i="1" s="1"/>
  <c r="N248" i="1"/>
  <c r="O248" i="1" s="1"/>
  <c r="N249" i="1"/>
  <c r="O249" i="1" s="1"/>
  <c r="N250" i="1"/>
  <c r="O250" i="1" s="1"/>
  <c r="N161" i="1"/>
  <c r="O161" i="1" s="1"/>
  <c r="N130" i="1"/>
  <c r="O130" i="1" s="1"/>
  <c r="N129" i="1"/>
  <c r="O129" i="1" s="1"/>
  <c r="N101" i="1"/>
  <c r="O101" i="1" s="1"/>
  <c r="P243" i="1"/>
  <c r="P246" i="1"/>
  <c r="P249" i="1"/>
  <c r="P161" i="1"/>
  <c r="P130" i="1"/>
  <c r="P122" i="1"/>
  <c r="P150" i="1"/>
  <c r="P241" i="1"/>
  <c r="P178" i="1"/>
  <c r="P242" i="1"/>
  <c r="P152" i="1"/>
  <c r="N241" i="1"/>
  <c r="O241" i="1" s="1"/>
  <c r="N176" i="1"/>
  <c r="O176" i="1" s="1"/>
  <c r="N177" i="1"/>
  <c r="O177" i="1" s="1"/>
  <c r="N151" i="1"/>
  <c r="O151" i="1" s="1"/>
  <c r="N183" i="1"/>
  <c r="O183" i="1" s="1"/>
  <c r="P231" i="1"/>
  <c r="P232" i="1"/>
  <c r="P235" i="1"/>
  <c r="P239" i="1"/>
  <c r="P240" i="1"/>
  <c r="P229" i="1"/>
  <c r="P230" i="1"/>
  <c r="P233" i="1"/>
  <c r="P234" i="1"/>
  <c r="P236" i="1"/>
  <c r="Q236" i="1" s="1"/>
  <c r="R236" i="1" s="1"/>
  <c r="S236" i="1" s="1"/>
  <c r="L236" i="1" s="1"/>
  <c r="P237" i="1"/>
  <c r="P238" i="1"/>
  <c r="P225" i="1"/>
  <c r="N159" i="1"/>
  <c r="O159" i="1" s="1"/>
  <c r="N160" i="1"/>
  <c r="O160" i="1" s="1"/>
  <c r="P159" i="1"/>
  <c r="P226" i="1"/>
  <c r="P227" i="1"/>
  <c r="P228" i="1"/>
  <c r="P120" i="1"/>
  <c r="P121" i="1"/>
  <c r="P221" i="1"/>
  <c r="P222" i="1"/>
  <c r="P223" i="1"/>
  <c r="P224" i="1"/>
  <c r="P168" i="1"/>
  <c r="P169" i="1"/>
  <c r="P173" i="1"/>
  <c r="P175" i="1"/>
  <c r="Q175" i="1" s="1"/>
  <c r="R175" i="1" s="1"/>
  <c r="S175" i="1" s="1"/>
  <c r="L175" i="1" s="1"/>
  <c r="P172" i="1"/>
  <c r="N168" i="1"/>
  <c r="O168" i="1" s="1"/>
  <c r="N170" i="1"/>
  <c r="O170" i="1" s="1"/>
  <c r="N171" i="1"/>
  <c r="O171" i="1" s="1"/>
  <c r="N174" i="1"/>
  <c r="O174" i="1" s="1"/>
  <c r="Q174" i="1" s="1"/>
  <c r="R174" i="1" s="1"/>
  <c r="S174" i="1" s="1"/>
  <c r="L174" i="1" s="1"/>
  <c r="P171" i="1"/>
  <c r="P213" i="1"/>
  <c r="P214" i="1"/>
  <c r="P215" i="1"/>
  <c r="Q215" i="1" s="1"/>
  <c r="R215" i="1" s="1"/>
  <c r="S215" i="1" s="1"/>
  <c r="L215" i="1" s="1"/>
  <c r="P216" i="1"/>
  <c r="P217" i="1"/>
  <c r="P218" i="1"/>
  <c r="P219" i="1"/>
  <c r="P220" i="1"/>
  <c r="P153" i="1"/>
  <c r="P212" i="1"/>
  <c r="Q212" i="1" s="1"/>
  <c r="R212" i="1" s="1"/>
  <c r="S212" i="1" s="1"/>
  <c r="L212" i="1" s="1"/>
  <c r="P155" i="1"/>
  <c r="P156" i="1"/>
  <c r="P157" i="1"/>
  <c r="P158" i="1"/>
  <c r="P211" i="1"/>
  <c r="Q211" i="1" s="1"/>
  <c r="R211" i="1" s="1"/>
  <c r="S211" i="1" s="1"/>
  <c r="L211" i="1" s="1"/>
  <c r="P154" i="1"/>
  <c r="P181" i="1"/>
  <c r="Q181" i="1" s="1"/>
  <c r="R181" i="1" s="1"/>
  <c r="S181" i="1" s="1"/>
  <c r="L181" i="1" s="1"/>
  <c r="P182" i="1"/>
  <c r="N209" i="1"/>
  <c r="O209" i="1" s="1"/>
  <c r="N210" i="1"/>
  <c r="O210" i="1" s="1"/>
  <c r="P209" i="1"/>
  <c r="P179" i="1"/>
  <c r="P180" i="1"/>
  <c r="Q180" i="1" s="1"/>
  <c r="R180" i="1" s="1"/>
  <c r="S180" i="1" s="1"/>
  <c r="L180" i="1" s="1"/>
  <c r="P208" i="1"/>
  <c r="P203" i="1"/>
  <c r="P204" i="1"/>
  <c r="P206" i="1"/>
  <c r="P207" i="1"/>
  <c r="N205" i="1"/>
  <c r="O205" i="1" s="1"/>
  <c r="N206" i="1"/>
  <c r="O206" i="1" s="1"/>
  <c r="P144" i="1"/>
  <c r="Q144" i="1" s="1"/>
  <c r="R144" i="1" s="1"/>
  <c r="S144" i="1" s="1"/>
  <c r="L144" i="1" s="1"/>
  <c r="P145" i="1"/>
  <c r="P146" i="1"/>
  <c r="P147" i="1"/>
  <c r="P148" i="1"/>
  <c r="Q148" i="1" s="1"/>
  <c r="R148" i="1" s="1"/>
  <c r="S148" i="1" s="1"/>
  <c r="L148" i="1" s="1"/>
  <c r="P149" i="1"/>
  <c r="Q237" i="1" l="1"/>
  <c r="R237" i="1" s="1"/>
  <c r="S237" i="1" s="1"/>
  <c r="L237" i="1" s="1"/>
  <c r="Q221" i="1"/>
  <c r="R221" i="1" s="1"/>
  <c r="S221" i="1" s="1"/>
  <c r="L221" i="1" s="1"/>
  <c r="Q145" i="1"/>
  <c r="R145" i="1" s="1"/>
  <c r="S145" i="1" s="1"/>
  <c r="L145" i="1" s="1"/>
  <c r="Q147" i="1"/>
  <c r="R147" i="1" s="1"/>
  <c r="S147" i="1" s="1"/>
  <c r="L147" i="1" s="1"/>
  <c r="Q203" i="1"/>
  <c r="R203" i="1" s="1"/>
  <c r="S203" i="1" s="1"/>
  <c r="L203" i="1" s="1"/>
  <c r="Q222" i="1"/>
  <c r="R222" i="1" s="1"/>
  <c r="S222" i="1" s="1"/>
  <c r="L222" i="1" s="1"/>
  <c r="Q183" i="1"/>
  <c r="R183" i="1" s="1"/>
  <c r="S183" i="1" s="1"/>
  <c r="L183" i="1" s="1"/>
  <c r="Q217" i="1"/>
  <c r="R217" i="1" s="1"/>
  <c r="S217" i="1" s="1"/>
  <c r="L217" i="1" s="1"/>
  <c r="Q238" i="1"/>
  <c r="R238" i="1" s="1"/>
  <c r="S238" i="1" s="1"/>
  <c r="L238" i="1" s="1"/>
  <c r="Q219" i="1"/>
  <c r="R219" i="1" s="1"/>
  <c r="S219" i="1" s="1"/>
  <c r="L219" i="1" s="1"/>
  <c r="Q179" i="1"/>
  <c r="R179" i="1" s="1"/>
  <c r="S179" i="1" s="1"/>
  <c r="L179" i="1" s="1"/>
  <c r="Q232" i="1"/>
  <c r="R232" i="1" s="1"/>
  <c r="S232" i="1" s="1"/>
  <c r="L232" i="1" s="1"/>
  <c r="Q230" i="1"/>
  <c r="R230" i="1" s="1"/>
  <c r="S230" i="1" s="1"/>
  <c r="L230" i="1" s="1"/>
  <c r="Q218" i="1"/>
  <c r="R218" i="1" s="1"/>
  <c r="S218" i="1" s="1"/>
  <c r="L218" i="1" s="1"/>
  <c r="Q226" i="1"/>
  <c r="R226" i="1" s="1"/>
  <c r="S226" i="1" s="1"/>
  <c r="L226" i="1" s="1"/>
  <c r="Q227" i="1"/>
  <c r="R227" i="1" s="1"/>
  <c r="S227" i="1" s="1"/>
  <c r="L227" i="1" s="1"/>
  <c r="Q122" i="1"/>
  <c r="R122" i="1" s="1"/>
  <c r="S122" i="1" s="1"/>
  <c r="L122" i="1" s="1"/>
  <c r="Q121" i="1"/>
  <c r="R121" i="1" s="1"/>
  <c r="S121" i="1" s="1"/>
  <c r="L121" i="1" s="1"/>
  <c r="Q240" i="1"/>
  <c r="R240" i="1" s="1"/>
  <c r="S240" i="1" s="1"/>
  <c r="L240" i="1" s="1"/>
  <c r="Q220" i="1"/>
  <c r="R220" i="1" s="1"/>
  <c r="S220" i="1" s="1"/>
  <c r="L220" i="1" s="1"/>
  <c r="Q160" i="1"/>
  <c r="R160" i="1" s="1"/>
  <c r="S160" i="1" s="1"/>
  <c r="L160" i="1" s="1"/>
  <c r="Q172" i="1"/>
  <c r="R172" i="1" s="1"/>
  <c r="S172" i="1" s="1"/>
  <c r="L172" i="1" s="1"/>
  <c r="Q229" i="1"/>
  <c r="R229" i="1" s="1"/>
  <c r="S229" i="1" s="1"/>
  <c r="L229" i="1" s="1"/>
  <c r="Q177" i="1"/>
  <c r="R177" i="1" s="1"/>
  <c r="S177" i="1" s="1"/>
  <c r="L177" i="1" s="1"/>
  <c r="Q242" i="1"/>
  <c r="R242" i="1" s="1"/>
  <c r="S242" i="1" s="1"/>
  <c r="L242" i="1" s="1"/>
  <c r="Q210" i="1"/>
  <c r="R210" i="1" s="1"/>
  <c r="S210" i="1" s="1"/>
  <c r="L210" i="1" s="1"/>
  <c r="Q169" i="1"/>
  <c r="R169" i="1" s="1"/>
  <c r="S169" i="1" s="1"/>
  <c r="L169" i="1" s="1"/>
  <c r="Q158" i="1"/>
  <c r="R158" i="1" s="1"/>
  <c r="S158" i="1" s="1"/>
  <c r="L158" i="1" s="1"/>
  <c r="Q173" i="1"/>
  <c r="R173" i="1" s="1"/>
  <c r="S173" i="1" s="1"/>
  <c r="L173" i="1" s="1"/>
  <c r="Q205" i="1"/>
  <c r="R205" i="1" s="1"/>
  <c r="S205" i="1" s="1"/>
  <c r="L205" i="1" s="1"/>
  <c r="Q233" i="1"/>
  <c r="R233" i="1" s="1"/>
  <c r="S233" i="1" s="1"/>
  <c r="L233" i="1" s="1"/>
  <c r="Q149" i="1"/>
  <c r="R149" i="1" s="1"/>
  <c r="S149" i="1" s="1"/>
  <c r="L149" i="1" s="1"/>
  <c r="Q207" i="1"/>
  <c r="R207" i="1" s="1"/>
  <c r="S207" i="1" s="1"/>
  <c r="L207" i="1" s="1"/>
  <c r="Q208" i="1"/>
  <c r="R208" i="1" s="1"/>
  <c r="S208" i="1" s="1"/>
  <c r="L208" i="1" s="1"/>
  <c r="Q216" i="1"/>
  <c r="R216" i="1" s="1"/>
  <c r="S216" i="1" s="1"/>
  <c r="L216" i="1" s="1"/>
  <c r="Q228" i="1"/>
  <c r="R228" i="1" s="1"/>
  <c r="S228" i="1" s="1"/>
  <c r="L228" i="1" s="1"/>
  <c r="Q235" i="1"/>
  <c r="R235" i="1" s="1"/>
  <c r="S235" i="1" s="1"/>
  <c r="L235" i="1" s="1"/>
  <c r="Q204" i="1"/>
  <c r="R204" i="1" s="1"/>
  <c r="S204" i="1" s="1"/>
  <c r="L204" i="1" s="1"/>
  <c r="Q234" i="1"/>
  <c r="R234" i="1" s="1"/>
  <c r="S234" i="1" s="1"/>
  <c r="L234" i="1" s="1"/>
  <c r="Q231" i="1"/>
  <c r="R231" i="1" s="1"/>
  <c r="S231" i="1" s="1"/>
  <c r="L231" i="1" s="1"/>
  <c r="Q178" i="1"/>
  <c r="R178" i="1" s="1"/>
  <c r="S178" i="1" s="1"/>
  <c r="L178" i="1" s="1"/>
  <c r="Q182" i="1"/>
  <c r="R182" i="1" s="1"/>
  <c r="S182" i="1" s="1"/>
  <c r="L182" i="1" s="1"/>
  <c r="Q214" i="1"/>
  <c r="R214" i="1" s="1"/>
  <c r="S214" i="1" s="1"/>
  <c r="L214" i="1" s="1"/>
  <c r="Q224" i="1"/>
  <c r="R224" i="1" s="1"/>
  <c r="S224" i="1" s="1"/>
  <c r="L224" i="1" s="1"/>
  <c r="Q225" i="1"/>
  <c r="R225" i="1" s="1"/>
  <c r="S225" i="1" s="1"/>
  <c r="L225" i="1" s="1"/>
  <c r="Q176" i="1"/>
  <c r="R176" i="1" s="1"/>
  <c r="S176" i="1" s="1"/>
  <c r="L176" i="1" s="1"/>
  <c r="Q146" i="1"/>
  <c r="R146" i="1" s="1"/>
  <c r="S146" i="1" s="1"/>
  <c r="L146" i="1" s="1"/>
  <c r="Q213" i="1"/>
  <c r="R213" i="1" s="1"/>
  <c r="S213" i="1" s="1"/>
  <c r="L213" i="1" s="1"/>
  <c r="Q170" i="1"/>
  <c r="R170" i="1" s="1"/>
  <c r="S170" i="1" s="1"/>
  <c r="L170" i="1" s="1"/>
  <c r="Q223" i="1"/>
  <c r="R223" i="1" s="1"/>
  <c r="S223" i="1" s="1"/>
  <c r="L223" i="1" s="1"/>
  <c r="Q120" i="1"/>
  <c r="R120" i="1" s="1"/>
  <c r="S120" i="1" s="1"/>
  <c r="L120" i="1" s="1"/>
  <c r="Q239" i="1"/>
  <c r="R239" i="1" s="1"/>
  <c r="S239" i="1" s="1"/>
  <c r="L239" i="1" s="1"/>
  <c r="Q153" i="1"/>
  <c r="R153" i="1" s="1"/>
  <c r="S153" i="1" s="1"/>
  <c r="L153" i="1" s="1"/>
  <c r="Q157" i="1"/>
  <c r="R157" i="1" s="1"/>
  <c r="S157" i="1" s="1"/>
  <c r="L157" i="1" s="1"/>
  <c r="Q150" i="1"/>
  <c r="R150" i="1" s="1"/>
  <c r="S150" i="1" s="1"/>
  <c r="L150" i="1" s="1"/>
  <c r="Q151" i="1"/>
  <c r="R151" i="1" s="1"/>
  <c r="S151" i="1" s="1"/>
  <c r="L151" i="1" s="1"/>
  <c r="Q152" i="1"/>
  <c r="R152" i="1" s="1"/>
  <c r="S152" i="1" s="1"/>
  <c r="L152" i="1" s="1"/>
  <c r="Q154" i="1"/>
  <c r="R154" i="1" s="1"/>
  <c r="S154" i="1" s="1"/>
  <c r="L154" i="1" s="1"/>
  <c r="Q156" i="1"/>
  <c r="R156" i="1" s="1"/>
  <c r="S156" i="1" s="1"/>
  <c r="L156" i="1" s="1"/>
  <c r="Q155" i="1"/>
  <c r="R155" i="1" s="1"/>
  <c r="S155" i="1" s="1"/>
  <c r="L155" i="1" s="1"/>
  <c r="Q129" i="1"/>
  <c r="R129" i="1" s="1"/>
  <c r="S129" i="1" s="1"/>
  <c r="L129" i="1" s="1"/>
  <c r="P307" i="3"/>
  <c r="Q307" i="3" s="1"/>
  <c r="R307" i="3" s="1"/>
  <c r="K307" i="3" s="1"/>
  <c r="Q244" i="1"/>
  <c r="R244" i="1" s="1"/>
  <c r="S244" i="1" s="1"/>
  <c r="L244" i="1" s="1"/>
  <c r="P268" i="3"/>
  <c r="Q268" i="3" s="1"/>
  <c r="R268" i="3" s="1"/>
  <c r="K268" i="3" s="1"/>
  <c r="Q245" i="1"/>
  <c r="R245" i="1" s="1"/>
  <c r="S245" i="1" s="1"/>
  <c r="L245" i="1" s="1"/>
  <c r="P177" i="3"/>
  <c r="Q177" i="3" s="1"/>
  <c r="R177" i="3" s="1"/>
  <c r="K177" i="3" s="1"/>
  <c r="P164" i="3"/>
  <c r="Q164" i="3" s="1"/>
  <c r="R164" i="3" s="1"/>
  <c r="K164" i="3" s="1"/>
  <c r="P163" i="3"/>
  <c r="Q163" i="3" s="1"/>
  <c r="R163" i="3" s="1"/>
  <c r="K163" i="3" s="1"/>
  <c r="Q101" i="1"/>
  <c r="R101" i="1" s="1"/>
  <c r="S101" i="1" s="1"/>
  <c r="L101" i="1" s="1"/>
  <c r="Q241" i="1"/>
  <c r="R241" i="1" s="1"/>
  <c r="S241" i="1" s="1"/>
  <c r="L241" i="1" s="1"/>
  <c r="P261" i="3"/>
  <c r="Q261" i="3" s="1"/>
  <c r="R261" i="3" s="1"/>
  <c r="K261" i="3" s="1"/>
  <c r="P217" i="3"/>
  <c r="Q217" i="3" s="1"/>
  <c r="R217" i="3" s="1"/>
  <c r="K217" i="3" s="1"/>
  <c r="P635" i="3"/>
  <c r="Q635" i="3" s="1"/>
  <c r="R635" i="3" s="1"/>
  <c r="K635" i="3" s="1"/>
  <c r="P498" i="3"/>
  <c r="Q498" i="3" s="1"/>
  <c r="R498" i="3" s="1"/>
  <c r="K498" i="3" s="1"/>
  <c r="P55" i="3"/>
  <c r="Q55" i="3" s="1"/>
  <c r="R55" i="3" s="1"/>
  <c r="K55" i="3" s="1"/>
  <c r="P313" i="3"/>
  <c r="Q313" i="3" s="1"/>
  <c r="R313" i="3" s="1"/>
  <c r="K313" i="3" s="1"/>
  <c r="P224" i="3"/>
  <c r="Q224" i="3" s="1"/>
  <c r="R224" i="3" s="1"/>
  <c r="K224" i="3" s="1"/>
  <c r="Q161" i="1"/>
  <c r="R161" i="1" s="1"/>
  <c r="S161" i="1" s="1"/>
  <c r="L161" i="1" s="1"/>
  <c r="Q247" i="1"/>
  <c r="R247" i="1" s="1"/>
  <c r="S247" i="1" s="1"/>
  <c r="L247" i="1" s="1"/>
  <c r="P777" i="3"/>
  <c r="Q777" i="3" s="1"/>
  <c r="R777" i="3" s="1"/>
  <c r="K777" i="3" s="1"/>
  <c r="P299" i="3"/>
  <c r="Q299" i="3" s="1"/>
  <c r="R299" i="3" s="1"/>
  <c r="K299" i="3" s="1"/>
  <c r="P98" i="3"/>
  <c r="Q98" i="3" s="1"/>
  <c r="R98" i="3" s="1"/>
  <c r="K98" i="3" s="1"/>
  <c r="P292" i="3"/>
  <c r="Q292" i="3" s="1"/>
  <c r="R292" i="3" s="1"/>
  <c r="K292" i="3" s="1"/>
  <c r="P210" i="3"/>
  <c r="Q210" i="3" s="1"/>
  <c r="R210" i="3" s="1"/>
  <c r="K210" i="3" s="1"/>
  <c r="P69" i="3"/>
  <c r="Q69" i="3" s="1"/>
  <c r="R69" i="3" s="1"/>
  <c r="K69" i="3" s="1"/>
  <c r="P125" i="3"/>
  <c r="Q125" i="3" s="1"/>
  <c r="R125" i="3" s="1"/>
  <c r="K125" i="3" s="1"/>
  <c r="P155" i="3"/>
  <c r="Q155" i="3" s="1"/>
  <c r="R155" i="3" s="1"/>
  <c r="K155" i="3" s="1"/>
  <c r="P279" i="3"/>
  <c r="Q279" i="3" s="1"/>
  <c r="R279" i="3" s="1"/>
  <c r="K279" i="3" s="1"/>
  <c r="P189" i="3"/>
  <c r="Q189" i="3" s="1"/>
  <c r="R189" i="3" s="1"/>
  <c r="K189" i="3" s="1"/>
  <c r="P59" i="3"/>
  <c r="Q59" i="3" s="1"/>
  <c r="R59" i="3" s="1"/>
  <c r="K59" i="3" s="1"/>
  <c r="P84" i="3"/>
  <c r="Q84" i="3" s="1"/>
  <c r="R84" i="3" s="1"/>
  <c r="K84" i="3" s="1"/>
  <c r="P724" i="3"/>
  <c r="Q724" i="3" s="1"/>
  <c r="R724" i="3" s="1"/>
  <c r="K724" i="3" s="1"/>
  <c r="P509" i="3"/>
  <c r="Q509" i="3" s="1"/>
  <c r="R509" i="3" s="1"/>
  <c r="K509" i="3" s="1"/>
  <c r="P273" i="3"/>
  <c r="Q273" i="3" s="1"/>
  <c r="R273" i="3" s="1"/>
  <c r="K273" i="3" s="1"/>
  <c r="P196" i="3"/>
  <c r="Q196" i="3" s="1"/>
  <c r="R196" i="3" s="1"/>
  <c r="K196" i="3" s="1"/>
  <c r="P143" i="3"/>
  <c r="Q143" i="3" s="1"/>
  <c r="R143" i="3" s="1"/>
  <c r="K143" i="3" s="1"/>
  <c r="P243" i="3"/>
  <c r="Q243" i="3" s="1"/>
  <c r="R243" i="3" s="1"/>
  <c r="K243" i="3" s="1"/>
  <c r="P169" i="3"/>
  <c r="Q169" i="3" s="1"/>
  <c r="R169" i="3" s="1"/>
  <c r="K169" i="3" s="1"/>
  <c r="P39" i="3"/>
  <c r="Q39" i="3" s="1"/>
  <c r="R39" i="3" s="1"/>
  <c r="K39" i="3" s="1"/>
  <c r="P673" i="3"/>
  <c r="Q673" i="3" s="1"/>
  <c r="R673" i="3" s="1"/>
  <c r="K673" i="3" s="1"/>
  <c r="P502" i="3"/>
  <c r="Q502" i="3" s="1"/>
  <c r="R502" i="3" s="1"/>
  <c r="K502" i="3" s="1"/>
  <c r="P607" i="3"/>
  <c r="Q607" i="3" s="1"/>
  <c r="R607" i="3" s="1"/>
  <c r="K607" i="3" s="1"/>
  <c r="P786" i="3"/>
  <c r="Q786" i="3" s="1"/>
  <c r="R786" i="3" s="1"/>
  <c r="K786" i="3" s="1"/>
  <c r="P768" i="3"/>
  <c r="Q768" i="3" s="1"/>
  <c r="R768" i="3" s="1"/>
  <c r="K768" i="3" s="1"/>
  <c r="P320" i="3"/>
  <c r="Q320" i="3" s="1"/>
  <c r="R320" i="3" s="1"/>
  <c r="K320" i="3" s="1"/>
  <c r="P105" i="3"/>
  <c r="Q105" i="3" s="1"/>
  <c r="R105" i="3" s="1"/>
  <c r="K105" i="3" s="1"/>
  <c r="P505" i="3"/>
  <c r="Q505" i="3" s="1"/>
  <c r="R505" i="3" s="1"/>
  <c r="K505" i="3" s="1"/>
  <c r="P580" i="3"/>
  <c r="Q580" i="3" s="1"/>
  <c r="R580" i="3" s="1"/>
  <c r="K580" i="3" s="1"/>
  <c r="P562" i="3"/>
  <c r="Q562" i="3" s="1"/>
  <c r="R562" i="3" s="1"/>
  <c r="K562" i="3" s="1"/>
  <c r="P249" i="3"/>
  <c r="Q249" i="3" s="1"/>
  <c r="R249" i="3" s="1"/>
  <c r="K249" i="3" s="1"/>
  <c r="P131" i="3"/>
  <c r="Q131" i="3" s="1"/>
  <c r="R131" i="3" s="1"/>
  <c r="K131" i="3" s="1"/>
  <c r="P327" i="3"/>
  <c r="Q327" i="3" s="1"/>
  <c r="R327" i="3" s="1"/>
  <c r="K327" i="3" s="1"/>
  <c r="P231" i="3"/>
  <c r="Q231" i="3" s="1"/>
  <c r="R231" i="3" s="1"/>
  <c r="K231" i="3" s="1"/>
  <c r="P175" i="3"/>
  <c r="Q175" i="3" s="1"/>
  <c r="R175" i="3" s="1"/>
  <c r="K175" i="3" s="1"/>
  <c r="P112" i="3"/>
  <c r="Q112" i="3" s="1"/>
  <c r="R112" i="3" s="1"/>
  <c r="K112" i="3" s="1"/>
  <c r="P306" i="3"/>
  <c r="Q306" i="3" s="1"/>
  <c r="R306" i="3" s="1"/>
  <c r="K306" i="3" s="1"/>
  <c r="P162" i="3"/>
  <c r="Q162" i="3" s="1"/>
  <c r="R162" i="3" s="1"/>
  <c r="K162" i="3" s="1"/>
  <c r="P795" i="3"/>
  <c r="Q795" i="3" s="1"/>
  <c r="R795" i="3" s="1"/>
  <c r="K795" i="3" s="1"/>
  <c r="P759" i="3"/>
  <c r="Q759" i="3" s="1"/>
  <c r="R759" i="3" s="1"/>
  <c r="K759" i="3" s="1"/>
  <c r="P616" i="3"/>
  <c r="Q616" i="3" s="1"/>
  <c r="R616" i="3" s="1"/>
  <c r="K616" i="3" s="1"/>
  <c r="P571" i="3"/>
  <c r="Q571" i="3" s="1"/>
  <c r="R571" i="3" s="1"/>
  <c r="K571" i="3" s="1"/>
  <c r="P598" i="3"/>
  <c r="Q598" i="3" s="1"/>
  <c r="R598" i="3" s="1"/>
  <c r="K598" i="3" s="1"/>
  <c r="P255" i="3"/>
  <c r="Q255" i="3" s="1"/>
  <c r="R255" i="3" s="1"/>
  <c r="K255" i="3" s="1"/>
  <c r="P137" i="3"/>
  <c r="Q137" i="3" s="1"/>
  <c r="R137" i="3" s="1"/>
  <c r="K137" i="3" s="1"/>
  <c r="P355" i="3"/>
  <c r="Q355" i="3" s="1"/>
  <c r="R355" i="3" s="1"/>
  <c r="K355" i="3" s="1"/>
  <c r="P285" i="3"/>
  <c r="Q285" i="3" s="1"/>
  <c r="R285" i="3" s="1"/>
  <c r="K285" i="3" s="1"/>
  <c r="P203" i="3"/>
  <c r="Q203" i="3" s="1"/>
  <c r="R203" i="3" s="1"/>
  <c r="K203" i="3" s="1"/>
  <c r="P149" i="3"/>
  <c r="Q149" i="3" s="1"/>
  <c r="R149" i="3" s="1"/>
  <c r="K149" i="3" s="1"/>
  <c r="P65" i="3"/>
  <c r="Q65" i="3" s="1"/>
  <c r="R65" i="3" s="1"/>
  <c r="K65" i="3" s="1"/>
  <c r="P589" i="3"/>
  <c r="Q589" i="3" s="1"/>
  <c r="R589" i="3" s="1"/>
  <c r="K589" i="3" s="1"/>
  <c r="P334" i="3"/>
  <c r="Q334" i="3" s="1"/>
  <c r="R334" i="3" s="1"/>
  <c r="K334" i="3" s="1"/>
  <c r="P237" i="3"/>
  <c r="Q237" i="3" s="1"/>
  <c r="R237" i="3" s="1"/>
  <c r="K237" i="3" s="1"/>
  <c r="P119" i="3"/>
  <c r="Q119" i="3" s="1"/>
  <c r="R119" i="3" s="1"/>
  <c r="K119" i="3" s="1"/>
  <c r="P63" i="3"/>
  <c r="Q63" i="3" s="1"/>
  <c r="R63" i="3" s="1"/>
  <c r="K63" i="3" s="1"/>
  <c r="P267" i="3"/>
  <c r="Q267" i="3" s="1"/>
  <c r="R267" i="3" s="1"/>
  <c r="K267" i="3" s="1"/>
  <c r="P73" i="3"/>
  <c r="Q73" i="3" s="1"/>
  <c r="R73" i="3" s="1"/>
  <c r="K73" i="3" s="1"/>
  <c r="Q250" i="1"/>
  <c r="R250" i="1" s="1"/>
  <c r="S250" i="1" s="1"/>
  <c r="L250" i="1" s="1"/>
  <c r="Q246" i="1"/>
  <c r="R246" i="1" s="1"/>
  <c r="S246" i="1" s="1"/>
  <c r="L246" i="1" s="1"/>
  <c r="Q243" i="1"/>
  <c r="R243" i="1" s="1"/>
  <c r="S243" i="1" s="1"/>
  <c r="L243" i="1" s="1"/>
  <c r="Q249" i="1"/>
  <c r="R249" i="1" s="1"/>
  <c r="S249" i="1" s="1"/>
  <c r="L249" i="1" s="1"/>
  <c r="Q130" i="1"/>
  <c r="R130" i="1" s="1"/>
  <c r="S130" i="1" s="1"/>
  <c r="L130" i="1" s="1"/>
  <c r="Q248" i="1"/>
  <c r="R248" i="1" s="1"/>
  <c r="S248" i="1" s="1"/>
  <c r="L248" i="1" s="1"/>
  <c r="Q209" i="1"/>
  <c r="R209" i="1" s="1"/>
  <c r="S209" i="1" s="1"/>
  <c r="L209" i="1" s="1"/>
  <c r="Q159" i="1"/>
  <c r="R159" i="1" s="1"/>
  <c r="S159" i="1" s="1"/>
  <c r="L159" i="1" s="1"/>
  <c r="Q171" i="1"/>
  <c r="R171" i="1" s="1"/>
  <c r="S171" i="1" s="1"/>
  <c r="L171" i="1" s="1"/>
  <c r="Q168" i="1"/>
  <c r="R168" i="1" s="1"/>
  <c r="S168" i="1" s="1"/>
  <c r="L168" i="1" s="1"/>
  <c r="Q206" i="1"/>
  <c r="R206" i="1" s="1"/>
  <c r="S206" i="1" s="1"/>
  <c r="L206" i="1" s="1"/>
  <c r="K202" i="1" l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N187" i="1" l="1"/>
  <c r="O187" i="1" s="1"/>
  <c r="N195" i="1"/>
  <c r="O195" i="1" s="1"/>
  <c r="N184" i="1"/>
  <c r="O184" i="1" s="1"/>
  <c r="N192" i="1"/>
  <c r="O192" i="1" s="1"/>
  <c r="N196" i="1"/>
  <c r="O196" i="1" s="1"/>
  <c r="N189" i="1"/>
  <c r="O189" i="1" s="1"/>
  <c r="N201" i="1"/>
  <c r="O201" i="1" s="1"/>
  <c r="N191" i="1"/>
  <c r="O191" i="1" s="1"/>
  <c r="N199" i="1"/>
  <c r="O199" i="1" s="1"/>
  <c r="N188" i="1"/>
  <c r="O188" i="1" s="1"/>
  <c r="N200" i="1"/>
  <c r="O200" i="1" s="1"/>
  <c r="N185" i="1"/>
  <c r="O185" i="1" s="1"/>
  <c r="N193" i="1"/>
  <c r="O193" i="1" s="1"/>
  <c r="N197" i="1"/>
  <c r="O197" i="1" s="1"/>
  <c r="N186" i="1"/>
  <c r="O186" i="1" s="1"/>
  <c r="N190" i="1"/>
  <c r="O190" i="1" s="1"/>
  <c r="N194" i="1"/>
  <c r="O194" i="1" s="1"/>
  <c r="N198" i="1"/>
  <c r="O198" i="1" s="1"/>
  <c r="N202" i="1"/>
  <c r="O202" i="1" s="1"/>
  <c r="P196" i="1"/>
  <c r="P197" i="1"/>
  <c r="P198" i="1"/>
  <c r="P199" i="1"/>
  <c r="P200" i="1"/>
  <c r="P201" i="1"/>
  <c r="P202" i="1"/>
  <c r="P184" i="1"/>
  <c r="P185" i="1"/>
  <c r="P186" i="1"/>
  <c r="P187" i="1"/>
  <c r="P188" i="1"/>
  <c r="P189" i="1"/>
  <c r="Q189" i="1" s="1"/>
  <c r="R189" i="1" s="1"/>
  <c r="S189" i="1" s="1"/>
  <c r="L189" i="1" s="1"/>
  <c r="P190" i="1"/>
  <c r="P191" i="1"/>
  <c r="P192" i="1"/>
  <c r="P193" i="1"/>
  <c r="P194" i="1"/>
  <c r="P195" i="1"/>
  <c r="K143" i="1"/>
  <c r="K128" i="1"/>
  <c r="K127" i="1"/>
  <c r="K126" i="1"/>
  <c r="K117" i="1"/>
  <c r="K116" i="1"/>
  <c r="K115" i="1"/>
  <c r="K114" i="1"/>
  <c r="K113" i="1"/>
  <c r="K107" i="1"/>
  <c r="K112" i="1"/>
  <c r="K111" i="1"/>
  <c r="K110" i="1"/>
  <c r="K109" i="1"/>
  <c r="K108" i="1"/>
  <c r="K106" i="1"/>
  <c r="K142" i="1"/>
  <c r="K141" i="1"/>
  <c r="K140" i="1"/>
  <c r="K139" i="1"/>
  <c r="K138" i="1"/>
  <c r="K166" i="1"/>
  <c r="K100" i="1"/>
  <c r="K99" i="1"/>
  <c r="K98" i="1"/>
  <c r="K97" i="1"/>
  <c r="K96" i="1"/>
  <c r="K95" i="1"/>
  <c r="K105" i="1"/>
  <c r="K104" i="1"/>
  <c r="K103" i="1"/>
  <c r="K102" i="1"/>
  <c r="K165" i="1"/>
  <c r="K164" i="1"/>
  <c r="K119" i="1"/>
  <c r="K118" i="1"/>
  <c r="K163" i="1"/>
  <c r="K162" i="1"/>
  <c r="K167" i="1"/>
  <c r="K131" i="1"/>
  <c r="K136" i="1"/>
  <c r="K135" i="1"/>
  <c r="K134" i="1"/>
  <c r="K133" i="1"/>
  <c r="K132" i="1"/>
  <c r="K123" i="1"/>
  <c r="K286" i="1"/>
  <c r="K284" i="1"/>
  <c r="K48" i="1"/>
  <c r="K285" i="1"/>
  <c r="K325" i="1"/>
  <c r="K314" i="1"/>
  <c r="K312" i="1"/>
  <c r="K313" i="1"/>
  <c r="K310" i="1"/>
  <c r="K315" i="1"/>
  <c r="K311" i="1"/>
  <c r="K309" i="1"/>
  <c r="K308" i="1"/>
  <c r="K327" i="1"/>
  <c r="K288" i="1"/>
  <c r="K289" i="1"/>
  <c r="K290" i="1"/>
  <c r="K291" i="1"/>
  <c r="K292" i="1"/>
  <c r="K293" i="1"/>
  <c r="K294" i="1"/>
  <c r="K295" i="1"/>
  <c r="K287" i="1"/>
  <c r="K326" i="1"/>
  <c r="K283" i="1"/>
  <c r="K282" i="1"/>
  <c r="K281" i="1"/>
  <c r="K280" i="1"/>
  <c r="K279" i="1"/>
  <c r="K278" i="1"/>
  <c r="K277" i="1"/>
  <c r="K276" i="1"/>
  <c r="K275" i="1"/>
  <c r="K300" i="1"/>
  <c r="K299" i="1"/>
  <c r="K298" i="1"/>
  <c r="K260" i="1"/>
  <c r="K416" i="1"/>
  <c r="K415" i="1"/>
  <c r="K414" i="1"/>
  <c r="K413" i="1"/>
  <c r="K411" i="1"/>
  <c r="K410" i="1"/>
  <c r="K409" i="1"/>
  <c r="K408" i="1"/>
  <c r="K412" i="1"/>
  <c r="K407" i="1"/>
  <c r="K406" i="1"/>
  <c r="K405" i="1"/>
  <c r="K404" i="1"/>
  <c r="K403" i="1"/>
  <c r="K402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4" i="1"/>
  <c r="K323" i="1"/>
  <c r="K322" i="1"/>
  <c r="K321" i="1"/>
  <c r="K319" i="1"/>
  <c r="K320" i="1"/>
  <c r="K318" i="1"/>
  <c r="K317" i="1"/>
  <c r="K316" i="1"/>
  <c r="K307" i="1"/>
  <c r="K306" i="1"/>
  <c r="K305" i="1"/>
  <c r="K304" i="1"/>
  <c r="K303" i="1"/>
  <c r="K297" i="1"/>
  <c r="K296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2" i="1"/>
  <c r="K251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54" i="1"/>
  <c r="K53" i="1"/>
  <c r="K52" i="1"/>
  <c r="K51" i="1"/>
  <c r="K50" i="1"/>
  <c r="K49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Q194" i="1" l="1"/>
  <c r="R194" i="1" s="1"/>
  <c r="S194" i="1" s="1"/>
  <c r="L194" i="1" s="1"/>
  <c r="Q185" i="1"/>
  <c r="R185" i="1" s="1"/>
  <c r="S185" i="1" s="1"/>
  <c r="L185" i="1" s="1"/>
  <c r="Q184" i="1"/>
  <c r="R184" i="1" s="1"/>
  <c r="S184" i="1" s="1"/>
  <c r="L184" i="1" s="1"/>
  <c r="Q200" i="1"/>
  <c r="R200" i="1" s="1"/>
  <c r="S200" i="1" s="1"/>
  <c r="L200" i="1" s="1"/>
  <c r="Q193" i="1"/>
  <c r="R193" i="1" s="1"/>
  <c r="S193" i="1" s="1"/>
  <c r="L193" i="1" s="1"/>
  <c r="Q196" i="1"/>
  <c r="R196" i="1" s="1"/>
  <c r="S196" i="1" s="1"/>
  <c r="L196" i="1" s="1"/>
  <c r="Q199" i="1"/>
  <c r="R199" i="1" s="1"/>
  <c r="S199" i="1" s="1"/>
  <c r="L199" i="1" s="1"/>
  <c r="Q187" i="1"/>
  <c r="R187" i="1" s="1"/>
  <c r="S187" i="1" s="1"/>
  <c r="L187" i="1" s="1"/>
  <c r="Q197" i="1"/>
  <c r="R197" i="1" s="1"/>
  <c r="S197" i="1" s="1"/>
  <c r="L197" i="1" s="1"/>
  <c r="Q202" i="1"/>
  <c r="R202" i="1" s="1"/>
  <c r="S202" i="1" s="1"/>
  <c r="L202" i="1" s="1"/>
  <c r="Q190" i="1"/>
  <c r="R190" i="1" s="1"/>
  <c r="S190" i="1" s="1"/>
  <c r="L190" i="1" s="1"/>
  <c r="Q186" i="1"/>
  <c r="R186" i="1" s="1"/>
  <c r="S186" i="1" s="1"/>
  <c r="L186" i="1" s="1"/>
  <c r="Q201" i="1"/>
  <c r="R201" i="1" s="1"/>
  <c r="S201" i="1" s="1"/>
  <c r="L201" i="1" s="1"/>
  <c r="P399" i="1"/>
  <c r="P412" i="1"/>
  <c r="P411" i="1"/>
  <c r="P280" i="1"/>
  <c r="P293" i="1"/>
  <c r="N285" i="1"/>
  <c r="O285" i="1" s="1"/>
  <c r="P123" i="1"/>
  <c r="P104" i="1"/>
  <c r="P97" i="1"/>
  <c r="P109" i="1"/>
  <c r="P128" i="1"/>
  <c r="P13" i="1"/>
  <c r="P17" i="1"/>
  <c r="P21" i="1"/>
  <c r="P25" i="1"/>
  <c r="P29" i="1"/>
  <c r="P33" i="1"/>
  <c r="P36" i="1"/>
  <c r="P40" i="1"/>
  <c r="P44" i="1"/>
  <c r="P49" i="1"/>
  <c r="P53" i="1"/>
  <c r="P63" i="1"/>
  <c r="P69" i="1"/>
  <c r="P73" i="1"/>
  <c r="P81" i="1"/>
  <c r="P85" i="1"/>
  <c r="P89" i="1"/>
  <c r="P93" i="1"/>
  <c r="P262" i="1"/>
  <c r="P266" i="1"/>
  <c r="P270" i="1"/>
  <c r="P274" i="1"/>
  <c r="P304" i="1"/>
  <c r="P320" i="1"/>
  <c r="P323" i="1"/>
  <c r="P329" i="1"/>
  <c r="P333" i="1"/>
  <c r="P337" i="1"/>
  <c r="P341" i="1"/>
  <c r="P349" i="1"/>
  <c r="P353" i="1"/>
  <c r="P365" i="1"/>
  <c r="P373" i="1"/>
  <c r="P377" i="1"/>
  <c r="P381" i="1"/>
  <c r="P397" i="1"/>
  <c r="P402" i="1"/>
  <c r="P409" i="1"/>
  <c r="P300" i="1"/>
  <c r="P278" i="1"/>
  <c r="P282" i="1"/>
  <c r="P295" i="1"/>
  <c r="P314" i="1"/>
  <c r="P131" i="1"/>
  <c r="P95" i="1"/>
  <c r="P99" i="1"/>
  <c r="P14" i="1"/>
  <c r="P18" i="1"/>
  <c r="P22" i="1"/>
  <c r="P26" i="1"/>
  <c r="P30" i="1"/>
  <c r="P34" i="1"/>
  <c r="P37" i="1"/>
  <c r="P41" i="1"/>
  <c r="P45" i="1"/>
  <c r="P50" i="1"/>
  <c r="P54" i="1"/>
  <c r="P64" i="1"/>
  <c r="P66" i="1"/>
  <c r="P70" i="1"/>
  <c r="P78" i="1"/>
  <c r="P82" i="1"/>
  <c r="P86" i="1"/>
  <c r="P90" i="1"/>
  <c r="P254" i="1"/>
  <c r="P258" i="1"/>
  <c r="P263" i="1"/>
  <c r="P267" i="1"/>
  <c r="P271" i="1"/>
  <c r="P305" i="1"/>
  <c r="P319" i="1"/>
  <c r="P324" i="1"/>
  <c r="P334" i="1"/>
  <c r="P342" i="1"/>
  <c r="P346" i="1"/>
  <c r="N354" i="1"/>
  <c r="O354" i="1" s="1"/>
  <c r="P358" i="1"/>
  <c r="P366" i="1"/>
  <c r="P382" i="1"/>
  <c r="P386" i="1"/>
  <c r="P394" i="1"/>
  <c r="N403" i="1"/>
  <c r="O403" i="1" s="1"/>
  <c r="P415" i="1"/>
  <c r="P294" i="1"/>
  <c r="P308" i="1"/>
  <c r="P325" i="1"/>
  <c r="P134" i="1"/>
  <c r="P140" i="1"/>
  <c r="P108" i="1"/>
  <c r="P127" i="1"/>
  <c r="N11" i="1"/>
  <c r="O11" i="1" s="1"/>
  <c r="P15" i="1"/>
  <c r="P19" i="1"/>
  <c r="P23" i="1"/>
  <c r="P27" i="1"/>
  <c r="P31" i="1"/>
  <c r="P35" i="1"/>
  <c r="P38" i="1"/>
  <c r="P46" i="1"/>
  <c r="P51" i="1"/>
  <c r="P61" i="1"/>
  <c r="P65" i="1"/>
  <c r="P67" i="1"/>
  <c r="P75" i="1"/>
  <c r="P79" i="1"/>
  <c r="P87" i="1"/>
  <c r="P251" i="1"/>
  <c r="P255" i="1"/>
  <c r="P264" i="1"/>
  <c r="P272" i="1"/>
  <c r="P297" i="1"/>
  <c r="P318" i="1"/>
  <c r="P321" i="1"/>
  <c r="P335" i="1"/>
  <c r="P347" i="1"/>
  <c r="P359" i="1"/>
  <c r="P375" i="1"/>
  <c r="P379" i="1"/>
  <c r="P383" i="1"/>
  <c r="P12" i="1"/>
  <c r="P16" i="1"/>
  <c r="P20" i="1"/>
  <c r="P24" i="1"/>
  <c r="P28" i="1"/>
  <c r="P32" i="1"/>
  <c r="P39" i="1"/>
  <c r="P43" i="1"/>
  <c r="P47" i="1"/>
  <c r="P52" i="1"/>
  <c r="P62" i="1"/>
  <c r="P68" i="1"/>
  <c r="P76" i="1"/>
  <c r="P80" i="1"/>
  <c r="P84" i="1"/>
  <c r="N88" i="1"/>
  <c r="O88" i="1" s="1"/>
  <c r="P252" i="1"/>
  <c r="P256" i="1"/>
  <c r="P265" i="1"/>
  <c r="P303" i="1"/>
  <c r="P307" i="1"/>
  <c r="P340" i="1"/>
  <c r="P344" i="1"/>
  <c r="P348" i="1"/>
  <c r="P352" i="1"/>
  <c r="P364" i="1"/>
  <c r="P368" i="1"/>
  <c r="P372" i="1"/>
  <c r="P388" i="1"/>
  <c r="P392" i="1"/>
  <c r="P400" i="1"/>
  <c r="P405" i="1"/>
  <c r="P260" i="1"/>
  <c r="P287" i="1"/>
  <c r="P292" i="1"/>
  <c r="P288" i="1"/>
  <c r="P311" i="1"/>
  <c r="P312" i="1"/>
  <c r="P163" i="1"/>
  <c r="P105" i="1"/>
  <c r="P138" i="1"/>
  <c r="P142" i="1"/>
  <c r="P117" i="1"/>
  <c r="P143" i="1"/>
  <c r="Q192" i="1"/>
  <c r="R192" i="1" s="1"/>
  <c r="S192" i="1" s="1"/>
  <c r="L192" i="1" s="1"/>
  <c r="Q188" i="1"/>
  <c r="R188" i="1" s="1"/>
  <c r="S188" i="1" s="1"/>
  <c r="L188" i="1" s="1"/>
  <c r="P114" i="1"/>
  <c r="Q195" i="1"/>
  <c r="R195" i="1" s="1"/>
  <c r="S195" i="1" s="1"/>
  <c r="L195" i="1" s="1"/>
  <c r="Q191" i="1"/>
  <c r="R191" i="1" s="1"/>
  <c r="S191" i="1" s="1"/>
  <c r="L191" i="1" s="1"/>
  <c r="Q198" i="1"/>
  <c r="R198" i="1" s="1"/>
  <c r="S198" i="1" s="1"/>
  <c r="L198" i="1" s="1"/>
  <c r="P42" i="1"/>
  <c r="N271" i="1"/>
  <c r="O271" i="1" s="1"/>
  <c r="N274" i="1"/>
  <c r="O274" i="1" s="1"/>
  <c r="N29" i="1"/>
  <c r="O29" i="1" s="1"/>
  <c r="N32" i="1"/>
  <c r="O32" i="1" s="1"/>
  <c r="N35" i="1"/>
  <c r="O35" i="1" s="1"/>
  <c r="N405" i="1"/>
  <c r="O405" i="1" s="1"/>
  <c r="N412" i="1"/>
  <c r="O412" i="1" s="1"/>
  <c r="N278" i="1"/>
  <c r="O278" i="1" s="1"/>
  <c r="N255" i="1"/>
  <c r="O255" i="1" s="1"/>
  <c r="N320" i="1"/>
  <c r="O320" i="1" s="1"/>
  <c r="N324" i="1"/>
  <c r="O324" i="1" s="1"/>
  <c r="N346" i="1"/>
  <c r="O346" i="1" s="1"/>
  <c r="Q346" i="1" s="1"/>
  <c r="R346" i="1" s="1"/>
  <c r="S346" i="1" s="1"/>
  <c r="L346" i="1" s="1"/>
  <c r="N353" i="1"/>
  <c r="O353" i="1" s="1"/>
  <c r="N386" i="1"/>
  <c r="O386" i="1" s="1"/>
  <c r="N392" i="1"/>
  <c r="O392" i="1" s="1"/>
  <c r="N399" i="1"/>
  <c r="O399" i="1" s="1"/>
  <c r="N415" i="1"/>
  <c r="O415" i="1" s="1"/>
  <c r="N293" i="1"/>
  <c r="O293" i="1" s="1"/>
  <c r="Q293" i="1" s="1"/>
  <c r="R293" i="1" s="1"/>
  <c r="S293" i="1" s="1"/>
  <c r="L293" i="1" s="1"/>
  <c r="N325" i="1"/>
  <c r="O325" i="1" s="1"/>
  <c r="Q325" i="1" s="1"/>
  <c r="R325" i="1" s="1"/>
  <c r="S325" i="1" s="1"/>
  <c r="L325" i="1" s="1"/>
  <c r="N97" i="1"/>
  <c r="O97" i="1" s="1"/>
  <c r="N114" i="1"/>
  <c r="O114" i="1" s="1"/>
  <c r="N117" i="1"/>
  <c r="O117" i="1" s="1"/>
  <c r="N128" i="1"/>
  <c r="O128" i="1" s="1"/>
  <c r="N68" i="1"/>
  <c r="O68" i="1" s="1"/>
  <c r="N262" i="1"/>
  <c r="O262" i="1" s="1"/>
  <c r="N307" i="1"/>
  <c r="O307" i="1" s="1"/>
  <c r="N337" i="1"/>
  <c r="O337" i="1" s="1"/>
  <c r="N381" i="1"/>
  <c r="O381" i="1" s="1"/>
  <c r="N300" i="1"/>
  <c r="O300" i="1" s="1"/>
  <c r="N295" i="1"/>
  <c r="O295" i="1" s="1"/>
  <c r="N308" i="1"/>
  <c r="O308" i="1" s="1"/>
  <c r="N312" i="1"/>
  <c r="O312" i="1" s="1"/>
  <c r="N131" i="1"/>
  <c r="O131" i="1" s="1"/>
  <c r="N95" i="1"/>
  <c r="O95" i="1" s="1"/>
  <c r="N140" i="1"/>
  <c r="O140" i="1" s="1"/>
  <c r="N142" i="1"/>
  <c r="O142" i="1" s="1"/>
  <c r="N108" i="1"/>
  <c r="O108" i="1" s="1"/>
  <c r="N46" i="1"/>
  <c r="O46" i="1" s="1"/>
  <c r="N50" i="1"/>
  <c r="O50" i="1" s="1"/>
  <c r="N53" i="1"/>
  <c r="O53" i="1" s="1"/>
  <c r="N266" i="1"/>
  <c r="O266" i="1" s="1"/>
  <c r="N15" i="1"/>
  <c r="O15" i="1" s="1"/>
  <c r="N18" i="1"/>
  <c r="O18" i="1" s="1"/>
  <c r="N21" i="1"/>
  <c r="O21" i="1" s="1"/>
  <c r="N80" i="1"/>
  <c r="O80" i="1" s="1"/>
  <c r="N87" i="1"/>
  <c r="O87" i="1" s="1"/>
  <c r="N254" i="1"/>
  <c r="O254" i="1" s="1"/>
  <c r="N256" i="1"/>
  <c r="O256" i="1" s="1"/>
  <c r="N319" i="1"/>
  <c r="O319" i="1" s="1"/>
  <c r="N323" i="1"/>
  <c r="O323" i="1" s="1"/>
  <c r="N335" i="1"/>
  <c r="O335" i="1" s="1"/>
  <c r="N365" i="1"/>
  <c r="O365" i="1" s="1"/>
  <c r="N368" i="1"/>
  <c r="O368" i="1" s="1"/>
  <c r="N379" i="1"/>
  <c r="O379" i="1" s="1"/>
  <c r="N409" i="1"/>
  <c r="O409" i="1" s="1"/>
  <c r="N288" i="1"/>
  <c r="O288" i="1" s="1"/>
  <c r="N104" i="1"/>
  <c r="O104" i="1" s="1"/>
  <c r="N138" i="1"/>
  <c r="O138" i="1" s="1"/>
  <c r="P284" i="1"/>
  <c r="N284" i="1"/>
  <c r="O284" i="1" s="1"/>
  <c r="P102" i="1"/>
  <c r="N102" i="1"/>
  <c r="O102" i="1" s="1"/>
  <c r="P139" i="1"/>
  <c r="N139" i="1"/>
  <c r="O139" i="1" s="1"/>
  <c r="P351" i="1"/>
  <c r="N351" i="1"/>
  <c r="O351" i="1" s="1"/>
  <c r="P408" i="1"/>
  <c r="N408" i="1"/>
  <c r="O408" i="1" s="1"/>
  <c r="P299" i="1"/>
  <c r="N299" i="1"/>
  <c r="O299" i="1" s="1"/>
  <c r="P119" i="1"/>
  <c r="N119" i="1"/>
  <c r="O119" i="1" s="1"/>
  <c r="P166" i="1"/>
  <c r="N166" i="1"/>
  <c r="O166" i="1" s="1"/>
  <c r="N79" i="1"/>
  <c r="O79" i="1" s="1"/>
  <c r="N85" i="1"/>
  <c r="O85" i="1" s="1"/>
  <c r="P273" i="1"/>
  <c r="N273" i="1"/>
  <c r="O273" i="1" s="1"/>
  <c r="N333" i="1"/>
  <c r="O333" i="1" s="1"/>
  <c r="P338" i="1"/>
  <c r="N338" i="1"/>
  <c r="O338" i="1" s="1"/>
  <c r="P362" i="1"/>
  <c r="N362" i="1"/>
  <c r="O362" i="1" s="1"/>
  <c r="N364" i="1"/>
  <c r="O364" i="1" s="1"/>
  <c r="N366" i="1"/>
  <c r="O366" i="1" s="1"/>
  <c r="N372" i="1"/>
  <c r="O372" i="1" s="1"/>
  <c r="Q372" i="1" s="1"/>
  <c r="R372" i="1" s="1"/>
  <c r="S372" i="1" s="1"/>
  <c r="L372" i="1" s="1"/>
  <c r="N375" i="1"/>
  <c r="O375" i="1" s="1"/>
  <c r="P416" i="1"/>
  <c r="N416" i="1"/>
  <c r="O416" i="1" s="1"/>
  <c r="P277" i="1"/>
  <c r="N277" i="1"/>
  <c r="O277" i="1" s="1"/>
  <c r="P328" i="1"/>
  <c r="N328" i="1"/>
  <c r="O328" i="1" s="1"/>
  <c r="P356" i="1"/>
  <c r="N356" i="1"/>
  <c r="O356" i="1" s="1"/>
  <c r="P380" i="1"/>
  <c r="N380" i="1"/>
  <c r="O380" i="1" s="1"/>
  <c r="P395" i="1"/>
  <c r="N395" i="1"/>
  <c r="O395" i="1" s="1"/>
  <c r="N90" i="1"/>
  <c r="O90" i="1" s="1"/>
  <c r="P94" i="1"/>
  <c r="N94" i="1"/>
  <c r="O94" i="1" s="1"/>
  <c r="N304" i="1"/>
  <c r="O304" i="1" s="1"/>
  <c r="P317" i="1"/>
  <c r="N317" i="1"/>
  <c r="O317" i="1" s="1"/>
  <c r="N344" i="1"/>
  <c r="O344" i="1" s="1"/>
  <c r="P378" i="1"/>
  <c r="N378" i="1"/>
  <c r="O378" i="1" s="1"/>
  <c r="N37" i="1"/>
  <c r="O37" i="1" s="1"/>
  <c r="Q37" i="1" s="1"/>
  <c r="R37" i="1" s="1"/>
  <c r="S37" i="1" s="1"/>
  <c r="L37" i="1" s="1"/>
  <c r="P77" i="1"/>
  <c r="N77" i="1"/>
  <c r="O77" i="1" s="1"/>
  <c r="P268" i="1"/>
  <c r="N268" i="1"/>
  <c r="O268" i="1" s="1"/>
  <c r="P331" i="1"/>
  <c r="N331" i="1"/>
  <c r="O331" i="1" s="1"/>
  <c r="P385" i="1"/>
  <c r="N385" i="1"/>
  <c r="O385" i="1" s="1"/>
  <c r="P414" i="1"/>
  <c r="N414" i="1"/>
  <c r="O414" i="1" s="1"/>
  <c r="P310" i="1"/>
  <c r="N310" i="1"/>
  <c r="O310" i="1" s="1"/>
  <c r="N402" i="1"/>
  <c r="O402" i="1" s="1"/>
  <c r="N411" i="1"/>
  <c r="O411" i="1" s="1"/>
  <c r="N280" i="1"/>
  <c r="O280" i="1" s="1"/>
  <c r="N282" i="1"/>
  <c r="O282" i="1" s="1"/>
  <c r="N292" i="1"/>
  <c r="O292" i="1" s="1"/>
  <c r="N314" i="1"/>
  <c r="O314" i="1" s="1"/>
  <c r="N134" i="1"/>
  <c r="O134" i="1" s="1"/>
  <c r="N163" i="1"/>
  <c r="O163" i="1" s="1"/>
  <c r="N105" i="1"/>
  <c r="O105" i="1" s="1"/>
  <c r="N99" i="1"/>
  <c r="O99" i="1" s="1"/>
  <c r="N109" i="1"/>
  <c r="O109" i="1" s="1"/>
  <c r="N127" i="1"/>
  <c r="O127" i="1" s="1"/>
  <c r="N143" i="1"/>
  <c r="O143" i="1" s="1"/>
  <c r="N394" i="1"/>
  <c r="O394" i="1" s="1"/>
  <c r="P259" i="1"/>
  <c r="N259" i="1"/>
  <c r="O259" i="1" s="1"/>
  <c r="P296" i="1"/>
  <c r="N296" i="1"/>
  <c r="O296" i="1" s="1"/>
  <c r="P407" i="1"/>
  <c r="N407" i="1"/>
  <c r="O407" i="1" s="1"/>
  <c r="P327" i="1"/>
  <c r="N327" i="1"/>
  <c r="O327" i="1" s="1"/>
  <c r="N12" i="1"/>
  <c r="O12" i="1" s="1"/>
  <c r="N28" i="1"/>
  <c r="O28" i="1" s="1"/>
  <c r="N31" i="1"/>
  <c r="O31" i="1" s="1"/>
  <c r="N43" i="1"/>
  <c r="O43" i="1" s="1"/>
  <c r="N81" i="1"/>
  <c r="O81" i="1" s="1"/>
  <c r="P91" i="1"/>
  <c r="N91" i="1"/>
  <c r="O91" i="1" s="1"/>
  <c r="N252" i="1"/>
  <c r="O252" i="1" s="1"/>
  <c r="N264" i="1"/>
  <c r="O264" i="1" s="1"/>
  <c r="N303" i="1"/>
  <c r="O303" i="1" s="1"/>
  <c r="P316" i="1"/>
  <c r="N316" i="1"/>
  <c r="O316" i="1" s="1"/>
  <c r="P371" i="1"/>
  <c r="N371" i="1"/>
  <c r="O371" i="1" s="1"/>
  <c r="P376" i="1"/>
  <c r="N376" i="1"/>
  <c r="O376" i="1" s="1"/>
  <c r="P389" i="1"/>
  <c r="N389" i="1"/>
  <c r="O389" i="1" s="1"/>
  <c r="P391" i="1"/>
  <c r="N391" i="1"/>
  <c r="O391" i="1" s="1"/>
  <c r="P275" i="1"/>
  <c r="N275" i="1"/>
  <c r="O275" i="1" s="1"/>
  <c r="P118" i="1"/>
  <c r="N118" i="1"/>
  <c r="O118" i="1" s="1"/>
  <c r="P165" i="1"/>
  <c r="N165" i="1"/>
  <c r="O165" i="1" s="1"/>
  <c r="P100" i="1"/>
  <c r="N100" i="1"/>
  <c r="O100" i="1" s="1"/>
  <c r="P113" i="1"/>
  <c r="N113" i="1"/>
  <c r="O113" i="1" s="1"/>
  <c r="P116" i="1"/>
  <c r="N116" i="1"/>
  <c r="O116" i="1" s="1"/>
  <c r="N14" i="1"/>
  <c r="O14" i="1" s="1"/>
  <c r="N27" i="1"/>
  <c r="O27" i="1" s="1"/>
  <c r="N34" i="1"/>
  <c r="O34" i="1" s="1"/>
  <c r="N42" i="1"/>
  <c r="O42" i="1" s="1"/>
  <c r="N45" i="1"/>
  <c r="O45" i="1" s="1"/>
  <c r="N65" i="1"/>
  <c r="O65" i="1" s="1"/>
  <c r="P71" i="1"/>
  <c r="N71" i="1"/>
  <c r="O71" i="1" s="1"/>
  <c r="N76" i="1"/>
  <c r="O76" i="1" s="1"/>
  <c r="N89" i="1"/>
  <c r="O89" i="1" s="1"/>
  <c r="P253" i="1"/>
  <c r="N253" i="1"/>
  <c r="O253" i="1" s="1"/>
  <c r="P261" i="1"/>
  <c r="N261" i="1"/>
  <c r="O261" i="1" s="1"/>
  <c r="N263" i="1"/>
  <c r="O263" i="1" s="1"/>
  <c r="P269" i="1"/>
  <c r="N269" i="1"/>
  <c r="O269" i="1" s="1"/>
  <c r="N297" i="1"/>
  <c r="O297" i="1" s="1"/>
  <c r="N305" i="1"/>
  <c r="O305" i="1" s="1"/>
  <c r="P306" i="1"/>
  <c r="N306" i="1"/>
  <c r="O306" i="1" s="1"/>
  <c r="P345" i="1"/>
  <c r="N345" i="1"/>
  <c r="O345" i="1" s="1"/>
  <c r="P361" i="1"/>
  <c r="N361" i="1"/>
  <c r="O361" i="1" s="1"/>
  <c r="P398" i="1"/>
  <c r="N398" i="1"/>
  <c r="O398" i="1" s="1"/>
  <c r="P404" i="1"/>
  <c r="N404" i="1"/>
  <c r="O404" i="1" s="1"/>
  <c r="P276" i="1"/>
  <c r="N276" i="1"/>
  <c r="O276" i="1" s="1"/>
  <c r="P326" i="1"/>
  <c r="N326" i="1"/>
  <c r="O326" i="1" s="1"/>
  <c r="P315" i="1"/>
  <c r="N315" i="1"/>
  <c r="O315" i="1" s="1"/>
  <c r="P286" i="1"/>
  <c r="N286" i="1"/>
  <c r="O286" i="1" s="1"/>
  <c r="P162" i="1"/>
  <c r="N162" i="1"/>
  <c r="O162" i="1" s="1"/>
  <c r="P98" i="1"/>
  <c r="N98" i="1"/>
  <c r="O98" i="1" s="1"/>
  <c r="P107" i="1"/>
  <c r="N107" i="1"/>
  <c r="O107" i="1" s="1"/>
  <c r="P72" i="1"/>
  <c r="N72" i="1"/>
  <c r="O72" i="1" s="1"/>
  <c r="P74" i="1"/>
  <c r="N74" i="1"/>
  <c r="O74" i="1" s="1"/>
  <c r="P83" i="1"/>
  <c r="N83" i="1"/>
  <c r="O83" i="1" s="1"/>
  <c r="P92" i="1"/>
  <c r="N92" i="1"/>
  <c r="O92" i="1" s="1"/>
  <c r="P393" i="1"/>
  <c r="N393" i="1"/>
  <c r="O393" i="1" s="1"/>
  <c r="P133" i="1"/>
  <c r="N133" i="1"/>
  <c r="O133" i="1" s="1"/>
  <c r="P103" i="1"/>
  <c r="N103" i="1"/>
  <c r="O103" i="1" s="1"/>
  <c r="P126" i="1"/>
  <c r="N126" i="1"/>
  <c r="O126" i="1" s="1"/>
  <c r="N17" i="1"/>
  <c r="O17" i="1" s="1"/>
  <c r="N23" i="1"/>
  <c r="O23" i="1" s="1"/>
  <c r="N24" i="1"/>
  <c r="O24" i="1" s="1"/>
  <c r="N25" i="1"/>
  <c r="O25" i="1" s="1"/>
  <c r="N40" i="1"/>
  <c r="O40" i="1" s="1"/>
  <c r="N49" i="1"/>
  <c r="O49" i="1" s="1"/>
  <c r="N61" i="1"/>
  <c r="O61" i="1" s="1"/>
  <c r="N62" i="1"/>
  <c r="O62" i="1" s="1"/>
  <c r="N63" i="1"/>
  <c r="O63" i="1" s="1"/>
  <c r="N67" i="1"/>
  <c r="O67" i="1" s="1"/>
  <c r="N70" i="1"/>
  <c r="O70" i="1" s="1"/>
  <c r="P257" i="1"/>
  <c r="N257" i="1"/>
  <c r="O257" i="1" s="1"/>
  <c r="N270" i="1"/>
  <c r="O270" i="1" s="1"/>
  <c r="N272" i="1"/>
  <c r="O272" i="1" s="1"/>
  <c r="P336" i="1"/>
  <c r="N336" i="1"/>
  <c r="O336" i="1" s="1"/>
  <c r="N340" i="1"/>
  <c r="O340" i="1" s="1"/>
  <c r="P357" i="1"/>
  <c r="N357" i="1"/>
  <c r="O357" i="1" s="1"/>
  <c r="P360" i="1"/>
  <c r="N360" i="1"/>
  <c r="O360" i="1" s="1"/>
  <c r="P283" i="1"/>
  <c r="N283" i="1"/>
  <c r="O283" i="1" s="1"/>
  <c r="P289" i="1"/>
  <c r="N289" i="1"/>
  <c r="O289" i="1" s="1"/>
  <c r="P313" i="1"/>
  <c r="N313" i="1"/>
  <c r="O313" i="1" s="1"/>
  <c r="N19" i="1"/>
  <c r="O19" i="1" s="1"/>
  <c r="N20" i="1"/>
  <c r="O20" i="1" s="1"/>
  <c r="N22" i="1"/>
  <c r="O22" i="1" s="1"/>
  <c r="N36" i="1"/>
  <c r="O36" i="1" s="1"/>
  <c r="N51" i="1"/>
  <c r="O51" i="1" s="1"/>
  <c r="N52" i="1"/>
  <c r="O52" i="1" s="1"/>
  <c r="N54" i="1"/>
  <c r="O54" i="1" s="1"/>
  <c r="N78" i="1"/>
  <c r="O78" i="1" s="1"/>
  <c r="P332" i="1"/>
  <c r="N332" i="1"/>
  <c r="O332" i="1" s="1"/>
  <c r="N334" i="1"/>
  <c r="O334" i="1" s="1"/>
  <c r="P350" i="1"/>
  <c r="N350" i="1"/>
  <c r="O350" i="1" s="1"/>
  <c r="P355" i="1"/>
  <c r="N355" i="1"/>
  <c r="O355" i="1" s="1"/>
  <c r="P369" i="1"/>
  <c r="N369" i="1"/>
  <c r="O369" i="1" s="1"/>
  <c r="P374" i="1"/>
  <c r="N374" i="1"/>
  <c r="O374" i="1" s="1"/>
  <c r="N13" i="1"/>
  <c r="O13" i="1" s="1"/>
  <c r="N16" i="1"/>
  <c r="O16" i="1" s="1"/>
  <c r="N26" i="1"/>
  <c r="O26" i="1" s="1"/>
  <c r="N30" i="1"/>
  <c r="O30" i="1" s="1"/>
  <c r="N33" i="1"/>
  <c r="O33" i="1" s="1"/>
  <c r="N38" i="1"/>
  <c r="O38" i="1" s="1"/>
  <c r="Q38" i="1" s="1"/>
  <c r="R38" i="1" s="1"/>
  <c r="S38" i="1" s="1"/>
  <c r="L38" i="1" s="1"/>
  <c r="N39" i="1"/>
  <c r="O39" i="1" s="1"/>
  <c r="N41" i="1"/>
  <c r="O41" i="1" s="1"/>
  <c r="N44" i="1"/>
  <c r="O44" i="1" s="1"/>
  <c r="N47" i="1"/>
  <c r="O47" i="1" s="1"/>
  <c r="N64" i="1"/>
  <c r="O64" i="1" s="1"/>
  <c r="N66" i="1"/>
  <c r="O66" i="1" s="1"/>
  <c r="N69" i="1"/>
  <c r="O69" i="1" s="1"/>
  <c r="N73" i="1"/>
  <c r="O73" i="1" s="1"/>
  <c r="N75" i="1"/>
  <c r="O75" i="1" s="1"/>
  <c r="N82" i="1"/>
  <c r="O82" i="1" s="1"/>
  <c r="N84" i="1"/>
  <c r="O84" i="1" s="1"/>
  <c r="N86" i="1"/>
  <c r="O86" i="1" s="1"/>
  <c r="P88" i="1"/>
  <c r="N93" i="1"/>
  <c r="O93" i="1" s="1"/>
  <c r="N251" i="1"/>
  <c r="O251" i="1" s="1"/>
  <c r="N258" i="1"/>
  <c r="O258" i="1" s="1"/>
  <c r="N265" i="1"/>
  <c r="O265" i="1" s="1"/>
  <c r="N267" i="1"/>
  <c r="O267" i="1" s="1"/>
  <c r="N318" i="1"/>
  <c r="O318" i="1" s="1"/>
  <c r="P322" i="1"/>
  <c r="N322" i="1"/>
  <c r="O322" i="1" s="1"/>
  <c r="P330" i="1"/>
  <c r="N330" i="1"/>
  <c r="O330" i="1" s="1"/>
  <c r="P339" i="1"/>
  <c r="N339" i="1"/>
  <c r="O339" i="1" s="1"/>
  <c r="P343" i="1"/>
  <c r="N343" i="1"/>
  <c r="O343" i="1" s="1"/>
  <c r="N348" i="1"/>
  <c r="O348" i="1" s="1"/>
  <c r="N358" i="1"/>
  <c r="O358" i="1" s="1"/>
  <c r="Q358" i="1" s="1"/>
  <c r="R358" i="1" s="1"/>
  <c r="S358" i="1" s="1"/>
  <c r="L358" i="1" s="1"/>
  <c r="N383" i="1"/>
  <c r="O383" i="1" s="1"/>
  <c r="P387" i="1"/>
  <c r="N387" i="1"/>
  <c r="O387" i="1" s="1"/>
  <c r="P396" i="1"/>
  <c r="N396" i="1"/>
  <c r="O396" i="1" s="1"/>
  <c r="P410" i="1"/>
  <c r="N410" i="1"/>
  <c r="O410" i="1" s="1"/>
  <c r="N260" i="1"/>
  <c r="O260" i="1" s="1"/>
  <c r="P279" i="1"/>
  <c r="N279" i="1"/>
  <c r="O279" i="1" s="1"/>
  <c r="P135" i="1"/>
  <c r="N135" i="1"/>
  <c r="O135" i="1" s="1"/>
  <c r="P96" i="1"/>
  <c r="N96" i="1"/>
  <c r="O96" i="1" s="1"/>
  <c r="P106" i="1"/>
  <c r="N106" i="1"/>
  <c r="O106" i="1" s="1"/>
  <c r="P367" i="1"/>
  <c r="N367" i="1"/>
  <c r="O367" i="1" s="1"/>
  <c r="P384" i="1"/>
  <c r="N384" i="1"/>
  <c r="O384" i="1" s="1"/>
  <c r="P406" i="1"/>
  <c r="N406" i="1"/>
  <c r="O406" i="1" s="1"/>
  <c r="P281" i="1"/>
  <c r="P291" i="1"/>
  <c r="N291" i="1"/>
  <c r="O291" i="1" s="1"/>
  <c r="P48" i="1"/>
  <c r="N48" i="1"/>
  <c r="O48" i="1" s="1"/>
  <c r="P141" i="1"/>
  <c r="N141" i="1"/>
  <c r="O141" i="1" s="1"/>
  <c r="P111" i="1"/>
  <c r="N111" i="1"/>
  <c r="O111" i="1" s="1"/>
  <c r="N321" i="1"/>
  <c r="O321" i="1" s="1"/>
  <c r="N329" i="1"/>
  <c r="O329" i="1" s="1"/>
  <c r="N341" i="1"/>
  <c r="O341" i="1" s="1"/>
  <c r="N342" i="1"/>
  <c r="O342" i="1" s="1"/>
  <c r="N347" i="1"/>
  <c r="O347" i="1" s="1"/>
  <c r="N349" i="1"/>
  <c r="O349" i="1" s="1"/>
  <c r="N352" i="1"/>
  <c r="O352" i="1" s="1"/>
  <c r="P354" i="1"/>
  <c r="N359" i="1"/>
  <c r="O359" i="1" s="1"/>
  <c r="P363" i="1"/>
  <c r="N363" i="1"/>
  <c r="O363" i="1" s="1"/>
  <c r="P370" i="1"/>
  <c r="N370" i="1"/>
  <c r="O370" i="1" s="1"/>
  <c r="N373" i="1"/>
  <c r="O373" i="1" s="1"/>
  <c r="N377" i="1"/>
  <c r="O377" i="1" s="1"/>
  <c r="N382" i="1"/>
  <c r="O382" i="1" s="1"/>
  <c r="N388" i="1"/>
  <c r="O388" i="1" s="1"/>
  <c r="P390" i="1"/>
  <c r="N390" i="1"/>
  <c r="O390" i="1" s="1"/>
  <c r="N397" i="1"/>
  <c r="O397" i="1" s="1"/>
  <c r="N400" i="1"/>
  <c r="O400" i="1" s="1"/>
  <c r="P403" i="1"/>
  <c r="P413" i="1"/>
  <c r="N413" i="1"/>
  <c r="O413" i="1" s="1"/>
  <c r="P298" i="1"/>
  <c r="N298" i="1"/>
  <c r="O298" i="1" s="1"/>
  <c r="N281" i="1"/>
  <c r="O281" i="1" s="1"/>
  <c r="N287" i="1"/>
  <c r="O287" i="1" s="1"/>
  <c r="N294" i="1"/>
  <c r="O294" i="1" s="1"/>
  <c r="P290" i="1"/>
  <c r="N290" i="1"/>
  <c r="O290" i="1" s="1"/>
  <c r="N311" i="1"/>
  <c r="O311" i="1" s="1"/>
  <c r="N123" i="1"/>
  <c r="O123" i="1" s="1"/>
  <c r="P309" i="1"/>
  <c r="N309" i="1"/>
  <c r="O309" i="1" s="1"/>
  <c r="P132" i="1"/>
  <c r="N132" i="1"/>
  <c r="O132" i="1" s="1"/>
  <c r="P164" i="1"/>
  <c r="N164" i="1"/>
  <c r="O164" i="1" s="1"/>
  <c r="P115" i="1"/>
  <c r="N115" i="1"/>
  <c r="O115" i="1" s="1"/>
  <c r="P285" i="1"/>
  <c r="P167" i="1"/>
  <c r="N167" i="1"/>
  <c r="O167" i="1" s="1"/>
  <c r="P110" i="1"/>
  <c r="N110" i="1"/>
  <c r="O110" i="1" s="1"/>
  <c r="P112" i="1"/>
  <c r="N112" i="1"/>
  <c r="O112" i="1" s="1"/>
  <c r="P11" i="1"/>
  <c r="Q321" i="1" l="1"/>
  <c r="R321" i="1" s="1"/>
  <c r="S321" i="1" s="1"/>
  <c r="L321" i="1" s="1"/>
  <c r="Q255" i="1"/>
  <c r="R255" i="1" s="1"/>
  <c r="S255" i="1" s="1"/>
  <c r="L255" i="1" s="1"/>
  <c r="Q364" i="1"/>
  <c r="R364" i="1" s="1"/>
  <c r="S364" i="1" s="1"/>
  <c r="L364" i="1" s="1"/>
  <c r="Q285" i="1"/>
  <c r="R285" i="1" s="1"/>
  <c r="S285" i="1" s="1"/>
  <c r="L285" i="1" s="1"/>
  <c r="Q123" i="1"/>
  <c r="R123" i="1" s="1"/>
  <c r="S123" i="1" s="1"/>
  <c r="L123" i="1" s="1"/>
  <c r="Q78" i="1"/>
  <c r="R78" i="1" s="1"/>
  <c r="S78" i="1" s="1"/>
  <c r="L78" i="1" s="1"/>
  <c r="Q288" i="1"/>
  <c r="R288" i="1" s="1"/>
  <c r="S288" i="1" s="1"/>
  <c r="L288" i="1" s="1"/>
  <c r="Q335" i="1"/>
  <c r="R335" i="1" s="1"/>
  <c r="S335" i="1" s="1"/>
  <c r="L335" i="1" s="1"/>
  <c r="Q79" i="1"/>
  <c r="R79" i="1" s="1"/>
  <c r="S79" i="1" s="1"/>
  <c r="L79" i="1" s="1"/>
  <c r="Q131" i="1"/>
  <c r="R131" i="1" s="1"/>
  <c r="S131" i="1" s="1"/>
  <c r="L131" i="1" s="1"/>
  <c r="Q260" i="1"/>
  <c r="R260" i="1" s="1"/>
  <c r="S260" i="1" s="1"/>
  <c r="L260" i="1" s="1"/>
  <c r="Q307" i="1"/>
  <c r="R307" i="1" s="1"/>
  <c r="S307" i="1" s="1"/>
  <c r="L307" i="1" s="1"/>
  <c r="Q258" i="1"/>
  <c r="R258" i="1" s="1"/>
  <c r="S258" i="1" s="1"/>
  <c r="L258" i="1" s="1"/>
  <c r="Q87" i="1"/>
  <c r="R87" i="1" s="1"/>
  <c r="S87" i="1" s="1"/>
  <c r="L87" i="1" s="1"/>
  <c r="Q287" i="1"/>
  <c r="R287" i="1" s="1"/>
  <c r="S287" i="1" s="1"/>
  <c r="L287" i="1" s="1"/>
  <c r="Q11" i="1"/>
  <c r="R11" i="1" s="1"/>
  <c r="S11" i="1" s="1"/>
  <c r="L11" i="1" s="1"/>
  <c r="Q95" i="1"/>
  <c r="R95" i="1" s="1"/>
  <c r="S95" i="1" s="1"/>
  <c r="L95" i="1" s="1"/>
  <c r="Q28" i="1"/>
  <c r="R28" i="1" s="1"/>
  <c r="S28" i="1" s="1"/>
  <c r="L28" i="1" s="1"/>
  <c r="Q251" i="1"/>
  <c r="R251" i="1" s="1"/>
  <c r="S251" i="1" s="1"/>
  <c r="L251" i="1" s="1"/>
  <c r="Q20" i="1"/>
  <c r="R20" i="1" s="1"/>
  <c r="S20" i="1" s="1"/>
  <c r="L20" i="1" s="1"/>
  <c r="Q341" i="1"/>
  <c r="R341" i="1" s="1"/>
  <c r="S341" i="1" s="1"/>
  <c r="L341" i="1" s="1"/>
  <c r="Q70" i="1"/>
  <c r="R70" i="1" s="1"/>
  <c r="S70" i="1" s="1"/>
  <c r="L70" i="1" s="1"/>
  <c r="Q305" i="1"/>
  <c r="R305" i="1" s="1"/>
  <c r="S305" i="1" s="1"/>
  <c r="L305" i="1" s="1"/>
  <c r="Q84" i="1"/>
  <c r="R84" i="1" s="1"/>
  <c r="S84" i="1" s="1"/>
  <c r="L84" i="1" s="1"/>
  <c r="Q67" i="1"/>
  <c r="R67" i="1" s="1"/>
  <c r="S67" i="1" s="1"/>
  <c r="L67" i="1" s="1"/>
  <c r="Q82" i="1"/>
  <c r="R82" i="1" s="1"/>
  <c r="S82" i="1" s="1"/>
  <c r="L82" i="1" s="1"/>
  <c r="Q41" i="1"/>
  <c r="R41" i="1" s="1"/>
  <c r="S41" i="1" s="1"/>
  <c r="L41" i="1" s="1"/>
  <c r="Q23" i="1"/>
  <c r="R23" i="1" s="1"/>
  <c r="S23" i="1" s="1"/>
  <c r="L23" i="1" s="1"/>
  <c r="Q392" i="1"/>
  <c r="R392" i="1" s="1"/>
  <c r="S392" i="1" s="1"/>
  <c r="L392" i="1" s="1"/>
  <c r="Q412" i="1"/>
  <c r="R412" i="1" s="1"/>
  <c r="S412" i="1" s="1"/>
  <c r="L412" i="1" s="1"/>
  <c r="Q411" i="1"/>
  <c r="R411" i="1" s="1"/>
  <c r="S411" i="1" s="1"/>
  <c r="L411" i="1" s="1"/>
  <c r="Q348" i="1"/>
  <c r="R348" i="1" s="1"/>
  <c r="S348" i="1" s="1"/>
  <c r="L348" i="1" s="1"/>
  <c r="Q280" i="1"/>
  <c r="R280" i="1" s="1"/>
  <c r="S280" i="1" s="1"/>
  <c r="L280" i="1" s="1"/>
  <c r="Q90" i="1"/>
  <c r="R90" i="1" s="1"/>
  <c r="S90" i="1" s="1"/>
  <c r="L90" i="1" s="1"/>
  <c r="Q272" i="1"/>
  <c r="R272" i="1" s="1"/>
  <c r="S272" i="1" s="1"/>
  <c r="L272" i="1" s="1"/>
  <c r="Q16" i="1"/>
  <c r="R16" i="1" s="1"/>
  <c r="S16" i="1" s="1"/>
  <c r="L16" i="1" s="1"/>
  <c r="Q403" i="1"/>
  <c r="R403" i="1" s="1"/>
  <c r="S403" i="1" s="1"/>
  <c r="L403" i="1" s="1"/>
  <c r="Q52" i="1"/>
  <c r="R52" i="1" s="1"/>
  <c r="S52" i="1" s="1"/>
  <c r="L52" i="1" s="1"/>
  <c r="Q340" i="1"/>
  <c r="R340" i="1" s="1"/>
  <c r="S340" i="1" s="1"/>
  <c r="L340" i="1" s="1"/>
  <c r="Q304" i="1"/>
  <c r="R304" i="1" s="1"/>
  <c r="S304" i="1" s="1"/>
  <c r="L304" i="1" s="1"/>
  <c r="Q366" i="1"/>
  <c r="R366" i="1" s="1"/>
  <c r="S366" i="1" s="1"/>
  <c r="L366" i="1" s="1"/>
  <c r="Q53" i="1"/>
  <c r="R53" i="1" s="1"/>
  <c r="S53" i="1" s="1"/>
  <c r="L53" i="1" s="1"/>
  <c r="Q381" i="1"/>
  <c r="R381" i="1" s="1"/>
  <c r="S381" i="1" s="1"/>
  <c r="L381" i="1" s="1"/>
  <c r="Q311" i="1"/>
  <c r="R311" i="1" s="1"/>
  <c r="S311" i="1" s="1"/>
  <c r="L311" i="1" s="1"/>
  <c r="Q388" i="1"/>
  <c r="R388" i="1" s="1"/>
  <c r="S388" i="1" s="1"/>
  <c r="L388" i="1" s="1"/>
  <c r="Q359" i="1"/>
  <c r="R359" i="1" s="1"/>
  <c r="S359" i="1" s="1"/>
  <c r="L359" i="1" s="1"/>
  <c r="Q93" i="1"/>
  <c r="R93" i="1" s="1"/>
  <c r="S93" i="1" s="1"/>
  <c r="L93" i="1" s="1"/>
  <c r="Q334" i="1"/>
  <c r="R334" i="1" s="1"/>
  <c r="S334" i="1" s="1"/>
  <c r="L334" i="1" s="1"/>
  <c r="Q19" i="1"/>
  <c r="R19" i="1" s="1"/>
  <c r="S19" i="1" s="1"/>
  <c r="L19" i="1" s="1"/>
  <c r="Q49" i="1"/>
  <c r="R49" i="1" s="1"/>
  <c r="S49" i="1" s="1"/>
  <c r="L49" i="1" s="1"/>
  <c r="Q73" i="1"/>
  <c r="R73" i="1" s="1"/>
  <c r="S73" i="1" s="1"/>
  <c r="L73" i="1" s="1"/>
  <c r="Q47" i="1"/>
  <c r="R47" i="1" s="1"/>
  <c r="S47" i="1" s="1"/>
  <c r="L47" i="1" s="1"/>
  <c r="Q54" i="1"/>
  <c r="R54" i="1" s="1"/>
  <c r="S54" i="1" s="1"/>
  <c r="L54" i="1" s="1"/>
  <c r="Q22" i="1"/>
  <c r="R22" i="1" s="1"/>
  <c r="S22" i="1" s="1"/>
  <c r="L22" i="1" s="1"/>
  <c r="Q76" i="1"/>
  <c r="R76" i="1" s="1"/>
  <c r="S76" i="1" s="1"/>
  <c r="L76" i="1" s="1"/>
  <c r="Q264" i="1"/>
  <c r="R264" i="1" s="1"/>
  <c r="S264" i="1" s="1"/>
  <c r="L264" i="1" s="1"/>
  <c r="Q12" i="1"/>
  <c r="R12" i="1" s="1"/>
  <c r="S12" i="1" s="1"/>
  <c r="L12" i="1" s="1"/>
  <c r="Q377" i="1"/>
  <c r="R377" i="1" s="1"/>
  <c r="S377" i="1" s="1"/>
  <c r="L377" i="1" s="1"/>
  <c r="Q352" i="1"/>
  <c r="R352" i="1" s="1"/>
  <c r="S352" i="1" s="1"/>
  <c r="L352" i="1" s="1"/>
  <c r="Q61" i="1"/>
  <c r="R61" i="1" s="1"/>
  <c r="S61" i="1" s="1"/>
  <c r="L61" i="1" s="1"/>
  <c r="Q252" i="1"/>
  <c r="R252" i="1" s="1"/>
  <c r="S252" i="1" s="1"/>
  <c r="L252" i="1" s="1"/>
  <c r="Q394" i="1"/>
  <c r="R394" i="1" s="1"/>
  <c r="S394" i="1" s="1"/>
  <c r="L394" i="1" s="1"/>
  <c r="Q97" i="1"/>
  <c r="R97" i="1" s="1"/>
  <c r="S97" i="1" s="1"/>
  <c r="L97" i="1" s="1"/>
  <c r="Q399" i="1"/>
  <c r="R399" i="1" s="1"/>
  <c r="S399" i="1" s="1"/>
  <c r="L399" i="1" s="1"/>
  <c r="Q254" i="1"/>
  <c r="R254" i="1" s="1"/>
  <c r="S254" i="1" s="1"/>
  <c r="L254" i="1" s="1"/>
  <c r="Q308" i="1"/>
  <c r="R308" i="1" s="1"/>
  <c r="S308" i="1" s="1"/>
  <c r="L308" i="1" s="1"/>
  <c r="Q108" i="1"/>
  <c r="R108" i="1" s="1"/>
  <c r="S108" i="1" s="1"/>
  <c r="L108" i="1" s="1"/>
  <c r="Q271" i="1"/>
  <c r="R271" i="1" s="1"/>
  <c r="S271" i="1" s="1"/>
  <c r="L271" i="1" s="1"/>
  <c r="Q35" i="1"/>
  <c r="R35" i="1" s="1"/>
  <c r="S35" i="1" s="1"/>
  <c r="L35" i="1" s="1"/>
  <c r="Q342" i="1"/>
  <c r="R342" i="1" s="1"/>
  <c r="S342" i="1" s="1"/>
  <c r="L342" i="1" s="1"/>
  <c r="Q64" i="1"/>
  <c r="R64" i="1" s="1"/>
  <c r="S64" i="1" s="1"/>
  <c r="L64" i="1" s="1"/>
  <c r="Q26" i="1"/>
  <c r="R26" i="1" s="1"/>
  <c r="S26" i="1" s="1"/>
  <c r="L26" i="1" s="1"/>
  <c r="Q36" i="1"/>
  <c r="R36" i="1" s="1"/>
  <c r="S36" i="1" s="1"/>
  <c r="L36" i="1" s="1"/>
  <c r="Q65" i="1"/>
  <c r="R65" i="1" s="1"/>
  <c r="S65" i="1" s="1"/>
  <c r="L65" i="1" s="1"/>
  <c r="Q333" i="1"/>
  <c r="R333" i="1" s="1"/>
  <c r="S333" i="1" s="1"/>
  <c r="L333" i="1" s="1"/>
  <c r="Q295" i="1"/>
  <c r="R295" i="1" s="1"/>
  <c r="S295" i="1" s="1"/>
  <c r="L295" i="1" s="1"/>
  <c r="Q81" i="1"/>
  <c r="R81" i="1" s="1"/>
  <c r="S81" i="1" s="1"/>
  <c r="L81" i="1" s="1"/>
  <c r="Q109" i="1"/>
  <c r="R109" i="1" s="1"/>
  <c r="S109" i="1" s="1"/>
  <c r="L109" i="1" s="1"/>
  <c r="Q21" i="1"/>
  <c r="R21" i="1" s="1"/>
  <c r="S21" i="1" s="1"/>
  <c r="L21" i="1" s="1"/>
  <c r="Q262" i="1"/>
  <c r="R262" i="1" s="1"/>
  <c r="S262" i="1" s="1"/>
  <c r="L262" i="1" s="1"/>
  <c r="Q353" i="1"/>
  <c r="R353" i="1" s="1"/>
  <c r="S353" i="1" s="1"/>
  <c r="L353" i="1" s="1"/>
  <c r="Q400" i="1"/>
  <c r="R400" i="1" s="1"/>
  <c r="S400" i="1" s="1"/>
  <c r="L400" i="1" s="1"/>
  <c r="Q66" i="1"/>
  <c r="R66" i="1" s="1"/>
  <c r="S66" i="1" s="1"/>
  <c r="L66" i="1" s="1"/>
  <c r="Q30" i="1"/>
  <c r="R30" i="1" s="1"/>
  <c r="S30" i="1" s="1"/>
  <c r="L30" i="1" s="1"/>
  <c r="Q263" i="1"/>
  <c r="R263" i="1" s="1"/>
  <c r="S263" i="1" s="1"/>
  <c r="L263" i="1" s="1"/>
  <c r="Q128" i="1"/>
  <c r="R128" i="1" s="1"/>
  <c r="S128" i="1" s="1"/>
  <c r="L128" i="1" s="1"/>
  <c r="Q265" i="1"/>
  <c r="R265" i="1" s="1"/>
  <c r="S265" i="1" s="1"/>
  <c r="L265" i="1" s="1"/>
  <c r="Q39" i="1"/>
  <c r="R39" i="1" s="1"/>
  <c r="S39" i="1" s="1"/>
  <c r="L39" i="1" s="1"/>
  <c r="Q297" i="1"/>
  <c r="R297" i="1" s="1"/>
  <c r="S297" i="1" s="1"/>
  <c r="L297" i="1" s="1"/>
  <c r="Q27" i="1"/>
  <c r="R27" i="1" s="1"/>
  <c r="S27" i="1" s="1"/>
  <c r="L27" i="1" s="1"/>
  <c r="Q375" i="1"/>
  <c r="R375" i="1" s="1"/>
  <c r="S375" i="1" s="1"/>
  <c r="L375" i="1" s="1"/>
  <c r="Q382" i="1"/>
  <c r="R382" i="1" s="1"/>
  <c r="S382" i="1" s="1"/>
  <c r="L382" i="1" s="1"/>
  <c r="Q86" i="1"/>
  <c r="R86" i="1" s="1"/>
  <c r="S86" i="1" s="1"/>
  <c r="L86" i="1" s="1"/>
  <c r="Q62" i="1"/>
  <c r="R62" i="1" s="1"/>
  <c r="S62" i="1" s="1"/>
  <c r="L62" i="1" s="1"/>
  <c r="Q25" i="1"/>
  <c r="R25" i="1" s="1"/>
  <c r="S25" i="1" s="1"/>
  <c r="L25" i="1" s="1"/>
  <c r="Q45" i="1"/>
  <c r="R45" i="1" s="1"/>
  <c r="S45" i="1" s="1"/>
  <c r="L45" i="1" s="1"/>
  <c r="Q14" i="1"/>
  <c r="R14" i="1" s="1"/>
  <c r="S14" i="1" s="1"/>
  <c r="L14" i="1" s="1"/>
  <c r="Q134" i="1"/>
  <c r="R134" i="1" s="1"/>
  <c r="S134" i="1" s="1"/>
  <c r="L134" i="1" s="1"/>
  <c r="Q365" i="1"/>
  <c r="R365" i="1" s="1"/>
  <c r="S365" i="1" s="1"/>
  <c r="L365" i="1" s="1"/>
  <c r="Q256" i="1"/>
  <c r="R256" i="1" s="1"/>
  <c r="S256" i="1" s="1"/>
  <c r="L256" i="1" s="1"/>
  <c r="Q266" i="1"/>
  <c r="R266" i="1" s="1"/>
  <c r="S266" i="1" s="1"/>
  <c r="L266" i="1" s="1"/>
  <c r="Q300" i="1"/>
  <c r="R300" i="1" s="1"/>
  <c r="S300" i="1" s="1"/>
  <c r="L300" i="1" s="1"/>
  <c r="Q292" i="1"/>
  <c r="R292" i="1" s="1"/>
  <c r="S292" i="1" s="1"/>
  <c r="L292" i="1" s="1"/>
  <c r="Q344" i="1"/>
  <c r="R344" i="1" s="1"/>
  <c r="S344" i="1" s="1"/>
  <c r="L344" i="1" s="1"/>
  <c r="Q379" i="1"/>
  <c r="R379" i="1" s="1"/>
  <c r="S379" i="1" s="1"/>
  <c r="L379" i="1" s="1"/>
  <c r="Q163" i="1"/>
  <c r="R163" i="1" s="1"/>
  <c r="S163" i="1" s="1"/>
  <c r="L163" i="1" s="1"/>
  <c r="Q319" i="1"/>
  <c r="R319" i="1" s="1"/>
  <c r="S319" i="1" s="1"/>
  <c r="L319" i="1" s="1"/>
  <c r="Q46" i="1"/>
  <c r="R46" i="1" s="1"/>
  <c r="S46" i="1" s="1"/>
  <c r="L46" i="1" s="1"/>
  <c r="Q114" i="1"/>
  <c r="R114" i="1" s="1"/>
  <c r="S114" i="1" s="1"/>
  <c r="L114" i="1" s="1"/>
  <c r="Q415" i="1"/>
  <c r="R415" i="1" s="1"/>
  <c r="S415" i="1" s="1"/>
  <c r="Q32" i="1"/>
  <c r="R32" i="1" s="1"/>
  <c r="S32" i="1" s="1"/>
  <c r="L32" i="1" s="1"/>
  <c r="Q142" i="1"/>
  <c r="R142" i="1" s="1"/>
  <c r="S142" i="1" s="1"/>
  <c r="L142" i="1" s="1"/>
  <c r="Q312" i="1"/>
  <c r="R312" i="1" s="1"/>
  <c r="S312" i="1" s="1"/>
  <c r="L312" i="1" s="1"/>
  <c r="Q294" i="1"/>
  <c r="R294" i="1" s="1"/>
  <c r="S294" i="1" s="1"/>
  <c r="L294" i="1" s="1"/>
  <c r="Q373" i="1"/>
  <c r="R373" i="1" s="1"/>
  <c r="S373" i="1" s="1"/>
  <c r="L373" i="1" s="1"/>
  <c r="Q318" i="1"/>
  <c r="R318" i="1" s="1"/>
  <c r="S318" i="1" s="1"/>
  <c r="L318" i="1" s="1"/>
  <c r="Q69" i="1"/>
  <c r="R69" i="1" s="1"/>
  <c r="S69" i="1" s="1"/>
  <c r="L69" i="1" s="1"/>
  <c r="Q44" i="1"/>
  <c r="R44" i="1" s="1"/>
  <c r="S44" i="1" s="1"/>
  <c r="L44" i="1" s="1"/>
  <c r="Q13" i="1"/>
  <c r="R13" i="1" s="1"/>
  <c r="S13" i="1" s="1"/>
  <c r="L13" i="1" s="1"/>
  <c r="Q270" i="1"/>
  <c r="R270" i="1" s="1"/>
  <c r="S270" i="1" s="1"/>
  <c r="L270" i="1" s="1"/>
  <c r="Q24" i="1"/>
  <c r="R24" i="1" s="1"/>
  <c r="S24" i="1" s="1"/>
  <c r="L24" i="1" s="1"/>
  <c r="Q43" i="1"/>
  <c r="R43" i="1" s="1"/>
  <c r="S43" i="1" s="1"/>
  <c r="L43" i="1" s="1"/>
  <c r="Q347" i="1"/>
  <c r="R347" i="1" s="1"/>
  <c r="S347" i="1" s="1"/>
  <c r="L347" i="1" s="1"/>
  <c r="Q383" i="1"/>
  <c r="R383" i="1" s="1"/>
  <c r="S383" i="1" s="1"/>
  <c r="L383" i="1" s="1"/>
  <c r="Q267" i="1"/>
  <c r="R267" i="1" s="1"/>
  <c r="S267" i="1" s="1"/>
  <c r="L267" i="1" s="1"/>
  <c r="Q51" i="1"/>
  <c r="R51" i="1" s="1"/>
  <c r="S51" i="1" s="1"/>
  <c r="L51" i="1" s="1"/>
  <c r="Q34" i="1"/>
  <c r="R34" i="1" s="1"/>
  <c r="S34" i="1" s="1"/>
  <c r="L34" i="1" s="1"/>
  <c r="Q31" i="1"/>
  <c r="R31" i="1" s="1"/>
  <c r="S31" i="1" s="1"/>
  <c r="L31" i="1" s="1"/>
  <c r="Q143" i="1"/>
  <c r="R143" i="1" s="1"/>
  <c r="S143" i="1" s="1"/>
  <c r="L143" i="1" s="1"/>
  <c r="Q105" i="1"/>
  <c r="R105" i="1" s="1"/>
  <c r="S105" i="1" s="1"/>
  <c r="L105" i="1" s="1"/>
  <c r="Q402" i="1"/>
  <c r="R402" i="1" s="1"/>
  <c r="S402" i="1" s="1"/>
  <c r="L402" i="1" s="1"/>
  <c r="Q323" i="1"/>
  <c r="R323" i="1" s="1"/>
  <c r="S323" i="1" s="1"/>
  <c r="L323" i="1" s="1"/>
  <c r="Q15" i="1"/>
  <c r="R15" i="1" s="1"/>
  <c r="S15" i="1" s="1"/>
  <c r="L15" i="1" s="1"/>
  <c r="Q50" i="1"/>
  <c r="R50" i="1" s="1"/>
  <c r="S50" i="1" s="1"/>
  <c r="L50" i="1" s="1"/>
  <c r="Q140" i="1"/>
  <c r="R140" i="1" s="1"/>
  <c r="S140" i="1" s="1"/>
  <c r="L140" i="1" s="1"/>
  <c r="Q354" i="1"/>
  <c r="R354" i="1" s="1"/>
  <c r="S354" i="1" s="1"/>
  <c r="L354" i="1" s="1"/>
  <c r="Q88" i="1"/>
  <c r="R88" i="1" s="1"/>
  <c r="S88" i="1" s="1"/>
  <c r="L88" i="1" s="1"/>
  <c r="Q75" i="1"/>
  <c r="R75" i="1" s="1"/>
  <c r="S75" i="1" s="1"/>
  <c r="L75" i="1" s="1"/>
  <c r="Q89" i="1"/>
  <c r="R89" i="1" s="1"/>
  <c r="S89" i="1" s="1"/>
  <c r="L89" i="1" s="1"/>
  <c r="Q18" i="1"/>
  <c r="R18" i="1" s="1"/>
  <c r="S18" i="1" s="1"/>
  <c r="L18" i="1" s="1"/>
  <c r="Q68" i="1"/>
  <c r="R68" i="1" s="1"/>
  <c r="S68" i="1" s="1"/>
  <c r="L68" i="1" s="1"/>
  <c r="Q278" i="1"/>
  <c r="R278" i="1" s="1"/>
  <c r="S278" i="1" s="1"/>
  <c r="L278" i="1" s="1"/>
  <c r="Q324" i="1"/>
  <c r="R324" i="1" s="1"/>
  <c r="S324" i="1" s="1"/>
  <c r="L324" i="1" s="1"/>
  <c r="Q29" i="1"/>
  <c r="R29" i="1" s="1"/>
  <c r="S29" i="1" s="1"/>
  <c r="L29" i="1" s="1"/>
  <c r="Q303" i="1"/>
  <c r="R303" i="1" s="1"/>
  <c r="S303" i="1" s="1"/>
  <c r="L303" i="1" s="1"/>
  <c r="Q104" i="1"/>
  <c r="R104" i="1" s="1"/>
  <c r="S104" i="1" s="1"/>
  <c r="L104" i="1" s="1"/>
  <c r="Q368" i="1"/>
  <c r="R368" i="1" s="1"/>
  <c r="S368" i="1" s="1"/>
  <c r="L368" i="1" s="1"/>
  <c r="Q80" i="1"/>
  <c r="R80" i="1" s="1"/>
  <c r="S80" i="1" s="1"/>
  <c r="L80" i="1" s="1"/>
  <c r="Q386" i="1"/>
  <c r="R386" i="1" s="1"/>
  <c r="S386" i="1" s="1"/>
  <c r="L386" i="1" s="1"/>
  <c r="Q349" i="1"/>
  <c r="R349" i="1" s="1"/>
  <c r="S349" i="1" s="1"/>
  <c r="L349" i="1" s="1"/>
  <c r="Q329" i="1"/>
  <c r="R329" i="1" s="1"/>
  <c r="S329" i="1" s="1"/>
  <c r="L329" i="1" s="1"/>
  <c r="Q33" i="1"/>
  <c r="R33" i="1" s="1"/>
  <c r="S33" i="1" s="1"/>
  <c r="L33" i="1" s="1"/>
  <c r="Q99" i="1"/>
  <c r="R99" i="1" s="1"/>
  <c r="S99" i="1" s="1"/>
  <c r="L99" i="1" s="1"/>
  <c r="Q314" i="1"/>
  <c r="R314" i="1" s="1"/>
  <c r="S314" i="1" s="1"/>
  <c r="L314" i="1" s="1"/>
  <c r="Q409" i="1"/>
  <c r="R409" i="1" s="1"/>
  <c r="S409" i="1" s="1"/>
  <c r="L409" i="1" s="1"/>
  <c r="Q337" i="1"/>
  <c r="R337" i="1" s="1"/>
  <c r="S337" i="1" s="1"/>
  <c r="L337" i="1" s="1"/>
  <c r="Q85" i="1"/>
  <c r="R85" i="1" s="1"/>
  <c r="S85" i="1" s="1"/>
  <c r="L85" i="1" s="1"/>
  <c r="Q138" i="1"/>
  <c r="R138" i="1" s="1"/>
  <c r="S138" i="1" s="1"/>
  <c r="L138" i="1" s="1"/>
  <c r="Q397" i="1"/>
  <c r="R397" i="1" s="1"/>
  <c r="S397" i="1" s="1"/>
  <c r="L397" i="1" s="1"/>
  <c r="Q63" i="1"/>
  <c r="R63" i="1" s="1"/>
  <c r="S63" i="1" s="1"/>
  <c r="L63" i="1" s="1"/>
  <c r="Q40" i="1"/>
  <c r="R40" i="1" s="1"/>
  <c r="S40" i="1" s="1"/>
  <c r="L40" i="1" s="1"/>
  <c r="Q17" i="1"/>
  <c r="R17" i="1" s="1"/>
  <c r="S17" i="1" s="1"/>
  <c r="L17" i="1" s="1"/>
  <c r="Q127" i="1"/>
  <c r="R127" i="1" s="1"/>
  <c r="S127" i="1" s="1"/>
  <c r="L127" i="1" s="1"/>
  <c r="Q282" i="1"/>
  <c r="R282" i="1" s="1"/>
  <c r="S282" i="1" s="1"/>
  <c r="L282" i="1" s="1"/>
  <c r="Q320" i="1"/>
  <c r="R320" i="1" s="1"/>
  <c r="S320" i="1" s="1"/>
  <c r="L320" i="1" s="1"/>
  <c r="Q274" i="1"/>
  <c r="R274" i="1" s="1"/>
  <c r="S274" i="1" s="1"/>
  <c r="L274" i="1" s="1"/>
  <c r="Q117" i="1"/>
  <c r="R117" i="1" s="1"/>
  <c r="S117" i="1" s="1"/>
  <c r="L117" i="1" s="1"/>
  <c r="Q405" i="1"/>
  <c r="R405" i="1" s="1"/>
  <c r="S405" i="1" s="1"/>
  <c r="L405" i="1" s="1"/>
  <c r="Q42" i="1"/>
  <c r="R42" i="1" s="1"/>
  <c r="S42" i="1" s="1"/>
  <c r="L42" i="1" s="1"/>
  <c r="Q336" i="1"/>
  <c r="R336" i="1" s="1"/>
  <c r="S336" i="1" s="1"/>
  <c r="L336" i="1" s="1"/>
  <c r="Q310" i="1"/>
  <c r="R310" i="1" s="1"/>
  <c r="S310" i="1" s="1"/>
  <c r="L310" i="1" s="1"/>
  <c r="Q414" i="1"/>
  <c r="R414" i="1" s="1"/>
  <c r="S414" i="1" s="1"/>
  <c r="Q317" i="1"/>
  <c r="R317" i="1" s="1"/>
  <c r="S317" i="1" s="1"/>
  <c r="L317" i="1" s="1"/>
  <c r="Q380" i="1"/>
  <c r="R380" i="1" s="1"/>
  <c r="S380" i="1" s="1"/>
  <c r="L380" i="1" s="1"/>
  <c r="Q328" i="1"/>
  <c r="R328" i="1" s="1"/>
  <c r="S328" i="1" s="1"/>
  <c r="L328" i="1" s="1"/>
  <c r="Q277" i="1"/>
  <c r="R277" i="1" s="1"/>
  <c r="S277" i="1" s="1"/>
  <c r="L277" i="1" s="1"/>
  <c r="Q362" i="1"/>
  <c r="R362" i="1" s="1"/>
  <c r="S362" i="1" s="1"/>
  <c r="L362" i="1" s="1"/>
  <c r="Q115" i="1"/>
  <c r="R115" i="1" s="1"/>
  <c r="S115" i="1" s="1"/>
  <c r="L115" i="1" s="1"/>
  <c r="Q378" i="1"/>
  <c r="R378" i="1" s="1"/>
  <c r="S378" i="1" s="1"/>
  <c r="L378" i="1" s="1"/>
  <c r="Q273" i="1"/>
  <c r="R273" i="1" s="1"/>
  <c r="S273" i="1" s="1"/>
  <c r="L273" i="1" s="1"/>
  <c r="Q119" i="1"/>
  <c r="R119" i="1" s="1"/>
  <c r="S119" i="1" s="1"/>
  <c r="L119" i="1" s="1"/>
  <c r="Q408" i="1"/>
  <c r="R408" i="1" s="1"/>
  <c r="S408" i="1" s="1"/>
  <c r="L408" i="1" s="1"/>
  <c r="Q126" i="1"/>
  <c r="R126" i="1" s="1"/>
  <c r="S126" i="1" s="1"/>
  <c r="L126" i="1" s="1"/>
  <c r="Q389" i="1"/>
  <c r="R389" i="1" s="1"/>
  <c r="S389" i="1" s="1"/>
  <c r="L389" i="1" s="1"/>
  <c r="Q371" i="1"/>
  <c r="R371" i="1" s="1"/>
  <c r="S371" i="1" s="1"/>
  <c r="L371" i="1" s="1"/>
  <c r="Q407" i="1"/>
  <c r="R407" i="1" s="1"/>
  <c r="S407" i="1" s="1"/>
  <c r="L407" i="1" s="1"/>
  <c r="Q102" i="1"/>
  <c r="R102" i="1" s="1"/>
  <c r="S102" i="1" s="1"/>
  <c r="L102" i="1" s="1"/>
  <c r="Q284" i="1"/>
  <c r="R284" i="1" s="1"/>
  <c r="S284" i="1" s="1"/>
  <c r="L284" i="1" s="1"/>
  <c r="Q290" i="1"/>
  <c r="R290" i="1" s="1"/>
  <c r="S290" i="1" s="1"/>
  <c r="L290" i="1" s="1"/>
  <c r="Q281" i="1"/>
  <c r="R281" i="1" s="1"/>
  <c r="S281" i="1" s="1"/>
  <c r="L281" i="1" s="1"/>
  <c r="Q370" i="1"/>
  <c r="R370" i="1" s="1"/>
  <c r="S370" i="1" s="1"/>
  <c r="L370" i="1" s="1"/>
  <c r="Q339" i="1"/>
  <c r="R339" i="1" s="1"/>
  <c r="S339" i="1" s="1"/>
  <c r="L339" i="1" s="1"/>
  <c r="Q322" i="1"/>
  <c r="R322" i="1" s="1"/>
  <c r="S322" i="1" s="1"/>
  <c r="L322" i="1" s="1"/>
  <c r="Q103" i="1"/>
  <c r="R103" i="1" s="1"/>
  <c r="S103" i="1" s="1"/>
  <c r="L103" i="1" s="1"/>
  <c r="Q393" i="1"/>
  <c r="R393" i="1" s="1"/>
  <c r="S393" i="1" s="1"/>
  <c r="L393" i="1" s="1"/>
  <c r="Q315" i="1"/>
  <c r="R315" i="1" s="1"/>
  <c r="S315" i="1" s="1"/>
  <c r="L315" i="1" s="1"/>
  <c r="Q276" i="1"/>
  <c r="R276" i="1" s="1"/>
  <c r="S276" i="1" s="1"/>
  <c r="L276" i="1" s="1"/>
  <c r="Q404" i="1"/>
  <c r="R404" i="1" s="1"/>
  <c r="S404" i="1" s="1"/>
  <c r="L404" i="1" s="1"/>
  <c r="Q361" i="1"/>
  <c r="R361" i="1" s="1"/>
  <c r="S361" i="1" s="1"/>
  <c r="L361" i="1" s="1"/>
  <c r="Q306" i="1"/>
  <c r="R306" i="1" s="1"/>
  <c r="S306" i="1" s="1"/>
  <c r="L306" i="1" s="1"/>
  <c r="Q269" i="1"/>
  <c r="R269" i="1" s="1"/>
  <c r="S269" i="1" s="1"/>
  <c r="L269" i="1" s="1"/>
  <c r="Q261" i="1"/>
  <c r="R261" i="1" s="1"/>
  <c r="S261" i="1" s="1"/>
  <c r="L261" i="1" s="1"/>
  <c r="Q113" i="1"/>
  <c r="R113" i="1" s="1"/>
  <c r="S113" i="1" s="1"/>
  <c r="L113" i="1" s="1"/>
  <c r="Q165" i="1"/>
  <c r="R165" i="1" s="1"/>
  <c r="S165" i="1" s="1"/>
  <c r="L165" i="1" s="1"/>
  <c r="Q385" i="1"/>
  <c r="R385" i="1" s="1"/>
  <c r="S385" i="1" s="1"/>
  <c r="L385" i="1" s="1"/>
  <c r="Q268" i="1"/>
  <c r="R268" i="1" s="1"/>
  <c r="S268" i="1" s="1"/>
  <c r="L268" i="1" s="1"/>
  <c r="Q395" i="1"/>
  <c r="R395" i="1" s="1"/>
  <c r="S395" i="1" s="1"/>
  <c r="L395" i="1" s="1"/>
  <c r="Q356" i="1"/>
  <c r="R356" i="1" s="1"/>
  <c r="S356" i="1" s="1"/>
  <c r="L356" i="1" s="1"/>
  <c r="Q416" i="1"/>
  <c r="R416" i="1" s="1"/>
  <c r="S416" i="1" s="1"/>
  <c r="Q338" i="1"/>
  <c r="R338" i="1" s="1"/>
  <c r="S338" i="1" s="1"/>
  <c r="L338" i="1" s="1"/>
  <c r="Q112" i="1"/>
  <c r="R112" i="1" s="1"/>
  <c r="S112" i="1" s="1"/>
  <c r="L112" i="1" s="1"/>
  <c r="Q164" i="1"/>
  <c r="R164" i="1" s="1"/>
  <c r="S164" i="1" s="1"/>
  <c r="L164" i="1" s="1"/>
  <c r="Q309" i="1"/>
  <c r="R309" i="1" s="1"/>
  <c r="S309" i="1" s="1"/>
  <c r="L309" i="1" s="1"/>
  <c r="Q413" i="1"/>
  <c r="R413" i="1" s="1"/>
  <c r="S413" i="1" s="1"/>
  <c r="L413" i="1" s="1"/>
  <c r="Q72" i="1"/>
  <c r="R72" i="1" s="1"/>
  <c r="S72" i="1" s="1"/>
  <c r="L72" i="1" s="1"/>
  <c r="Q141" i="1"/>
  <c r="R141" i="1" s="1"/>
  <c r="S141" i="1" s="1"/>
  <c r="L141" i="1" s="1"/>
  <c r="Q291" i="1"/>
  <c r="R291" i="1" s="1"/>
  <c r="S291" i="1" s="1"/>
  <c r="L291" i="1" s="1"/>
  <c r="Q139" i="1"/>
  <c r="R139" i="1" s="1"/>
  <c r="S139" i="1" s="1"/>
  <c r="L139" i="1" s="1"/>
  <c r="L136" i="1"/>
  <c r="Q384" i="1"/>
  <c r="R384" i="1" s="1"/>
  <c r="S384" i="1" s="1"/>
  <c r="L384" i="1" s="1"/>
  <c r="Q96" i="1"/>
  <c r="R96" i="1" s="1"/>
  <c r="S96" i="1" s="1"/>
  <c r="L96" i="1" s="1"/>
  <c r="Q279" i="1"/>
  <c r="R279" i="1" s="1"/>
  <c r="S279" i="1" s="1"/>
  <c r="L279" i="1" s="1"/>
  <c r="Q410" i="1"/>
  <c r="R410" i="1" s="1"/>
  <c r="S410" i="1" s="1"/>
  <c r="L410" i="1" s="1"/>
  <c r="Q387" i="1"/>
  <c r="R387" i="1" s="1"/>
  <c r="S387" i="1" s="1"/>
  <c r="L387" i="1" s="1"/>
  <c r="Q374" i="1"/>
  <c r="R374" i="1" s="1"/>
  <c r="S374" i="1" s="1"/>
  <c r="L374" i="1" s="1"/>
  <c r="Q355" i="1"/>
  <c r="R355" i="1" s="1"/>
  <c r="S355" i="1" s="1"/>
  <c r="L355" i="1" s="1"/>
  <c r="Q313" i="1"/>
  <c r="R313" i="1" s="1"/>
  <c r="S313" i="1" s="1"/>
  <c r="L313" i="1" s="1"/>
  <c r="Q283" i="1"/>
  <c r="R283" i="1" s="1"/>
  <c r="S283" i="1" s="1"/>
  <c r="L283" i="1" s="1"/>
  <c r="Q357" i="1"/>
  <c r="R357" i="1" s="1"/>
  <c r="S357" i="1" s="1"/>
  <c r="L357" i="1" s="1"/>
  <c r="Q162" i="1"/>
  <c r="R162" i="1" s="1"/>
  <c r="S162" i="1" s="1"/>
  <c r="L162" i="1" s="1"/>
  <c r="Q116" i="1"/>
  <c r="R116" i="1" s="1"/>
  <c r="S116" i="1" s="1"/>
  <c r="L116" i="1" s="1"/>
  <c r="Q100" i="1"/>
  <c r="R100" i="1" s="1"/>
  <c r="S100" i="1" s="1"/>
  <c r="L100" i="1" s="1"/>
  <c r="Q118" i="1"/>
  <c r="R118" i="1" s="1"/>
  <c r="S118" i="1" s="1"/>
  <c r="L118" i="1" s="1"/>
  <c r="Q91" i="1"/>
  <c r="R91" i="1" s="1"/>
  <c r="S91" i="1" s="1"/>
  <c r="L91" i="1" s="1"/>
  <c r="Q331" i="1"/>
  <c r="R331" i="1" s="1"/>
  <c r="S331" i="1" s="1"/>
  <c r="L331" i="1" s="1"/>
  <c r="Q77" i="1"/>
  <c r="R77" i="1" s="1"/>
  <c r="S77" i="1" s="1"/>
  <c r="L77" i="1" s="1"/>
  <c r="Q94" i="1"/>
  <c r="R94" i="1" s="1"/>
  <c r="S94" i="1" s="1"/>
  <c r="L94" i="1" s="1"/>
  <c r="Q166" i="1"/>
  <c r="R166" i="1" s="1"/>
  <c r="S166" i="1" s="1"/>
  <c r="L166" i="1" s="1"/>
  <c r="Q299" i="1"/>
  <c r="R299" i="1" s="1"/>
  <c r="S299" i="1" s="1"/>
  <c r="L299" i="1" s="1"/>
  <c r="Q351" i="1"/>
  <c r="R351" i="1" s="1"/>
  <c r="S351" i="1" s="1"/>
  <c r="L351" i="1" s="1"/>
  <c r="Q110" i="1"/>
  <c r="R110" i="1" s="1"/>
  <c r="S110" i="1" s="1"/>
  <c r="L110" i="1" s="1"/>
  <c r="Q167" i="1"/>
  <c r="R167" i="1" s="1"/>
  <c r="S167" i="1" s="1"/>
  <c r="L167" i="1" s="1"/>
  <c r="Q132" i="1"/>
  <c r="R132" i="1" s="1"/>
  <c r="S132" i="1" s="1"/>
  <c r="L132" i="1" s="1"/>
  <c r="Q298" i="1"/>
  <c r="R298" i="1" s="1"/>
  <c r="S298" i="1" s="1"/>
  <c r="L298" i="1" s="1"/>
  <c r="Q343" i="1"/>
  <c r="R343" i="1" s="1"/>
  <c r="S343" i="1" s="1"/>
  <c r="L343" i="1" s="1"/>
  <c r="Q330" i="1"/>
  <c r="R330" i="1" s="1"/>
  <c r="S330" i="1" s="1"/>
  <c r="L330" i="1" s="1"/>
  <c r="Q332" i="1"/>
  <c r="R332" i="1" s="1"/>
  <c r="S332" i="1" s="1"/>
  <c r="L332" i="1" s="1"/>
  <c r="Q289" i="1"/>
  <c r="R289" i="1" s="1"/>
  <c r="S289" i="1" s="1"/>
  <c r="L289" i="1" s="1"/>
  <c r="Q133" i="1"/>
  <c r="R133" i="1" s="1"/>
  <c r="S133" i="1" s="1"/>
  <c r="L133" i="1" s="1"/>
  <c r="Q92" i="1"/>
  <c r="R92" i="1" s="1"/>
  <c r="S92" i="1" s="1"/>
  <c r="L92" i="1" s="1"/>
  <c r="Q83" i="1"/>
  <c r="R83" i="1" s="1"/>
  <c r="S83" i="1" s="1"/>
  <c r="L83" i="1" s="1"/>
  <c r="Q98" i="1"/>
  <c r="R98" i="1" s="1"/>
  <c r="S98" i="1" s="1"/>
  <c r="L98" i="1" s="1"/>
  <c r="Q286" i="1"/>
  <c r="R286" i="1" s="1"/>
  <c r="S286" i="1" s="1"/>
  <c r="L286" i="1" s="1"/>
  <c r="Q327" i="1"/>
  <c r="R327" i="1" s="1"/>
  <c r="S327" i="1" s="1"/>
  <c r="L327" i="1" s="1"/>
  <c r="Q296" i="1"/>
  <c r="R296" i="1" s="1"/>
  <c r="S296" i="1" s="1"/>
  <c r="L296" i="1" s="1"/>
  <c r="Q259" i="1"/>
  <c r="R259" i="1" s="1"/>
  <c r="S259" i="1" s="1"/>
  <c r="L259" i="1" s="1"/>
  <c r="Q390" i="1"/>
  <c r="R390" i="1" s="1"/>
  <c r="S390" i="1" s="1"/>
  <c r="L390" i="1" s="1"/>
  <c r="Q363" i="1"/>
  <c r="R363" i="1" s="1"/>
  <c r="S363" i="1" s="1"/>
  <c r="L363" i="1" s="1"/>
  <c r="Q111" i="1"/>
  <c r="R111" i="1" s="1"/>
  <c r="S111" i="1" s="1"/>
  <c r="L111" i="1" s="1"/>
  <c r="Q48" i="1"/>
  <c r="R48" i="1" s="1"/>
  <c r="S48" i="1" s="1"/>
  <c r="L48" i="1" s="1"/>
  <c r="Q406" i="1"/>
  <c r="R406" i="1" s="1"/>
  <c r="S406" i="1" s="1"/>
  <c r="L406" i="1" s="1"/>
  <c r="Q367" i="1"/>
  <c r="R367" i="1" s="1"/>
  <c r="S367" i="1" s="1"/>
  <c r="L367" i="1" s="1"/>
  <c r="Q106" i="1"/>
  <c r="R106" i="1" s="1"/>
  <c r="S106" i="1" s="1"/>
  <c r="L106" i="1" s="1"/>
  <c r="Q135" i="1"/>
  <c r="R135" i="1" s="1"/>
  <c r="S135" i="1" s="1"/>
  <c r="L135" i="1" s="1"/>
  <c r="Q396" i="1"/>
  <c r="R396" i="1" s="1"/>
  <c r="S396" i="1" s="1"/>
  <c r="L396" i="1" s="1"/>
  <c r="Q369" i="1"/>
  <c r="R369" i="1" s="1"/>
  <c r="S369" i="1" s="1"/>
  <c r="L369" i="1" s="1"/>
  <c r="Q350" i="1"/>
  <c r="R350" i="1" s="1"/>
  <c r="S350" i="1" s="1"/>
  <c r="L350" i="1" s="1"/>
  <c r="Q360" i="1"/>
  <c r="R360" i="1" s="1"/>
  <c r="S360" i="1" s="1"/>
  <c r="L360" i="1" s="1"/>
  <c r="Q257" i="1"/>
  <c r="R257" i="1" s="1"/>
  <c r="S257" i="1" s="1"/>
  <c r="L257" i="1" s="1"/>
  <c r="Q74" i="1"/>
  <c r="R74" i="1" s="1"/>
  <c r="S74" i="1" s="1"/>
  <c r="L74" i="1" s="1"/>
  <c r="Q107" i="1"/>
  <c r="R107" i="1" s="1"/>
  <c r="S107" i="1" s="1"/>
  <c r="L107" i="1" s="1"/>
  <c r="Q326" i="1"/>
  <c r="R326" i="1" s="1"/>
  <c r="S326" i="1" s="1"/>
  <c r="L326" i="1" s="1"/>
  <c r="Q398" i="1"/>
  <c r="R398" i="1" s="1"/>
  <c r="S398" i="1" s="1"/>
  <c r="L398" i="1" s="1"/>
  <c r="Q345" i="1"/>
  <c r="R345" i="1" s="1"/>
  <c r="S345" i="1" s="1"/>
  <c r="L345" i="1" s="1"/>
  <c r="Q253" i="1"/>
  <c r="R253" i="1" s="1"/>
  <c r="S253" i="1" s="1"/>
  <c r="L253" i="1" s="1"/>
  <c r="Q71" i="1"/>
  <c r="R71" i="1" s="1"/>
  <c r="S71" i="1" s="1"/>
  <c r="L71" i="1" s="1"/>
  <c r="Q275" i="1"/>
  <c r="R275" i="1" s="1"/>
  <c r="S275" i="1" s="1"/>
  <c r="L275" i="1" s="1"/>
  <c r="Q391" i="1"/>
  <c r="R391" i="1" s="1"/>
  <c r="S391" i="1" s="1"/>
  <c r="L391" i="1" s="1"/>
  <c r="Q376" i="1"/>
  <c r="R376" i="1" s="1"/>
  <c r="S376" i="1" s="1"/>
  <c r="L376" i="1" s="1"/>
  <c r="Q316" i="1"/>
  <c r="R316" i="1" s="1"/>
  <c r="S316" i="1" s="1"/>
  <c r="L31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5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8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29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30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 ten Hove</author>
  </authors>
  <commentList>
    <comment ref="A62" authorId="0" shapeId="0" xr:uid="{F1D43F67-DF4F-44CD-8E88-10E0DC088A7F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72" authorId="0" shapeId="0" xr:uid="{E6027643-1061-402D-B858-850F588CD018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0" authorId="0" shapeId="0" xr:uid="{809F7888-EAD3-4D31-869F-22B9C0FF9C3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56" authorId="0" shapeId="0" xr:uid="{9C879E06-E957-4BD4-8432-AA1637214D54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63" authorId="0" shapeId="0" xr:uid="{1F060C69-F5F7-4DCF-A97B-A6B81CA57075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0" authorId="0" shapeId="0" xr:uid="{C65FDD77-CE3C-40BA-9118-7CFBA19AF45B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76" authorId="0" shapeId="0" xr:uid="{6FE0E939-FD98-49F0-8A67-0CD8AB6765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  <comment ref="A183" authorId="0" shapeId="0" xr:uid="{6076BB63-BF66-4A26-938A-357B1D70DDA2}">
      <text>
        <r>
          <rPr>
            <b/>
            <sz val="9"/>
            <color indexed="81"/>
            <rFont val="Tahoma"/>
            <family val="2"/>
          </rPr>
          <t>Niet te bestellen via de website, wel via het regioverkoopkantoor</t>
        </r>
      </text>
    </comment>
  </commentList>
</comments>
</file>

<file path=xl/sharedStrings.xml><?xml version="1.0" encoding="utf-8"?>
<sst xmlns="http://schemas.openxmlformats.org/spreadsheetml/2006/main" count="8038" uniqueCount="1001">
  <si>
    <t>Verkoopprijs per stuk</t>
  </si>
  <si>
    <t>Artikelnummer gAvilar</t>
  </si>
  <si>
    <t>Artikelbenaming</t>
  </si>
  <si>
    <t>Kortings code</t>
  </si>
  <si>
    <t>Art. Nr. TU</t>
  </si>
  <si>
    <t>Art. Nr. Wasco</t>
  </si>
  <si>
    <t>Art. Nr. Rensa</t>
  </si>
  <si>
    <t>Art. Nr. Solar</t>
  </si>
  <si>
    <t>Art. Nr. Plieger</t>
  </si>
  <si>
    <t>Art. Nr. Eriks</t>
  </si>
  <si>
    <t>Aansluitmateriaal</t>
  </si>
  <si>
    <t>Productgroep (website)</t>
  </si>
  <si>
    <t>A</t>
  </si>
  <si>
    <t>Service pakkingring GM 3/4 (verpakking á 50 stuks)</t>
  </si>
  <si>
    <t>Service pakkingring G 1" (verpakking á 10 stuks)</t>
  </si>
  <si>
    <t>Service pakkingring G 1 1/4" (verpakking á 10 stuks)</t>
  </si>
  <si>
    <t>Service pakkingring G 1 1/2" (verpakking á 10 stuks)</t>
  </si>
  <si>
    <t>Service pakkingring G 2" (verpakking á 10 stuks)</t>
  </si>
  <si>
    <t>Koppelingset 1½" tbv gasmeter G16 (300 mm)</t>
  </si>
  <si>
    <t>Koppelingset 2" tbv gasmeter G25</t>
  </si>
  <si>
    <t>Set Koppeling Cap. ¾ x 15</t>
  </si>
  <si>
    <t>Set Koppeling Cap. 1 x 22</t>
  </si>
  <si>
    <t>Set Koppeling Cap. 1¼ x 28</t>
  </si>
  <si>
    <t>Set Koppeling Cap. 1½ x 35</t>
  </si>
  <si>
    <t>Set Koppeling Cap. 2 x 42</t>
  </si>
  <si>
    <t>Set Koppeling Cap. 2½ x 54</t>
  </si>
  <si>
    <t>Set Koppeling Buitendr. ¾ x ½</t>
  </si>
  <si>
    <t>Set Koppeling Buitendr. 1 x ¾ Warmtemeter</t>
  </si>
  <si>
    <t>Set Koppeling Buitendr.1¼ x 1</t>
  </si>
  <si>
    <t>Set Koppeling Buitendr.1½ x 1¼</t>
  </si>
  <si>
    <t>Set Koppeling Buitendr.2 x1½</t>
  </si>
  <si>
    <t>Set Koppeling Buitendr.2½ x 2</t>
  </si>
  <si>
    <t>B</t>
  </si>
  <si>
    <t>C</t>
  </si>
  <si>
    <t>Flens pakking DN50 110 X 50 X 2</t>
  </si>
  <si>
    <t>Flens pakking DN80 145 X 80 X 2</t>
  </si>
  <si>
    <t>Flens pakking DN100 165 X 100 X 2</t>
  </si>
  <si>
    <t>Flens pakking DN150 220 X 150 X 2</t>
  </si>
  <si>
    <t>Flens pakking DN65 130 X 65 X 2</t>
  </si>
  <si>
    <t xml:space="preserve">Stoffilter DN80 Thielman type VZF recht </t>
  </si>
  <si>
    <t>Waarschuwingslint G</t>
  </si>
  <si>
    <t>Waarschuwingslint E</t>
  </si>
  <si>
    <t>Waarschuwingslint W</t>
  </si>
  <si>
    <t>Gasstraat Pi=8bar Pu=30mbar Q=65m3/h</t>
  </si>
  <si>
    <t>Gasstraat Pi=8bar Pu=100mbar Q=65m3/h</t>
  </si>
  <si>
    <t>Gasstraat Pi=8bar Pu=30mbar G65 LD (Q=100 m3/h)</t>
  </si>
  <si>
    <t>Gasstraat Pi=8bar Pu=100mbar G65 LD (Q=100 m3/h)</t>
  </si>
  <si>
    <t>Gasstraat Pi=8bar Pu=30mbar G100 LD (Q=160 m3/h)</t>
  </si>
  <si>
    <t>Gasstraat Pi=8bar Pu=100mbar G100 LD (Q=160 m3/h)</t>
  </si>
  <si>
    <t>Gasstraat Pi=8bar Pu=30mbar G65 HD (Q=700 m3/h)</t>
  </si>
  <si>
    <t>Gasstraat Pi=8bar Pu=100mbar G65 HD (Q=700 m3/h)</t>
  </si>
  <si>
    <t>Gasstraat Pi=8bar Pu=30mbar Q=700 m3/h</t>
  </si>
  <si>
    <t>Gasstraat Pi=8bar Pu=100mbar Q=700 m3/h</t>
  </si>
  <si>
    <t>Filterpakking (gaas) DN 50</t>
  </si>
  <si>
    <t>Filterpakking (gaas) DN 100</t>
  </si>
  <si>
    <t>Filterpakking (gaas) DN 150</t>
  </si>
  <si>
    <t>Tophoedfilter DN 50</t>
  </si>
  <si>
    <t>Tophoedfilter DN 80</t>
  </si>
  <si>
    <t>Tophoedfilter DN100</t>
  </si>
  <si>
    <t xml:space="preserve">Binder plug FEM 9050036 </t>
  </si>
  <si>
    <t xml:space="preserve">Veiligheidsafblaas 1" SRV Itron type 801 </t>
  </si>
  <si>
    <t>Reg. Madas FRG50-30 DN50 Pi = 0,5 bar Pu = 20-36 mbar</t>
  </si>
  <si>
    <t>Reg. Madas FX09-30 DN80 Pi = 0,5 bar Pu = 22-58 mbar</t>
  </si>
  <si>
    <t>Reg. Madas FX10-30 DN100 Pi = 0,5 bar Pu = 27-55 mb</t>
  </si>
  <si>
    <t>Magneetklep 3/8" type EVO01 008 NC 230 Volt Pmax = 0,2 bar snel open</t>
  </si>
  <si>
    <t>Magneetklep 1/2" type EVO02 008 NC 230 Volt Pmax = 0,2 bar snel open</t>
  </si>
  <si>
    <t>Magneetklep 3/4" type EVO03 008 NC 230 Volt Pmax = 0,2 bar snel open</t>
  </si>
  <si>
    <t>Magneetklep 3/8" type EVOF01 008 NC 230 Volt Pmax = 0,2 bar regelbaar open</t>
  </si>
  <si>
    <t>Magneetklep 1/2" type EVOF02 008 NC 230 Volt Pmax = 0,2 bar regelbaar open</t>
  </si>
  <si>
    <t>Magneetklep 3/4" type EVOF 03 008 NC 230 Volt Pmax = 0,2 bar regelbaar open</t>
  </si>
  <si>
    <t xml:space="preserve">Magneetklep 1/2" type EVP02 208 NC 230 Volt Pmax = 0,2 bar </t>
  </si>
  <si>
    <t xml:space="preserve">Magneetklep 3/4" type EVP03 208 NC 230 Volt Pmax = 0,2 bar </t>
  </si>
  <si>
    <t xml:space="preserve">Magneetklep 1" type EVPC04 208 NC 230 Volt Pmax = 0,2 bar </t>
  </si>
  <si>
    <t xml:space="preserve">Magneetklep 5/4" type EVPC05 208 NC 230 Volt Pmax = 0,2 bar </t>
  </si>
  <si>
    <t xml:space="preserve">Magneetklep 11/2" type EVPC06 208 NC 230 Volt Pmax = 0,2 bar </t>
  </si>
  <si>
    <t xml:space="preserve">Magneetklep 2" type EVPC07 208 NC 230 Volt Pmax = 0,2 bar </t>
  </si>
  <si>
    <t xml:space="preserve">Compensator RVS G1/2" L = 145 mm Pmax = 3 bar </t>
  </si>
  <si>
    <t xml:space="preserve">Compensator RVS G3/4" L = 150 mm Pmax = 3 bar </t>
  </si>
  <si>
    <t xml:space="preserve">Compensator RVS G1" L = 165 mm Pmax = 3 bar </t>
  </si>
  <si>
    <t xml:space="preserve">Compensator RVS G5/4" L = 165 mm Pmax = 3 bar </t>
  </si>
  <si>
    <t xml:space="preserve">Compensator RVS G11/2" L = 210 mm Pmax = 3 bar </t>
  </si>
  <si>
    <t xml:space="preserve">Compensator RVS G2" L = 230 mm Pmax = 3 bar </t>
  </si>
  <si>
    <t xml:space="preserve">Compensator RVS DN50 L = 155 mm Pmax = 3 bar </t>
  </si>
  <si>
    <t xml:space="preserve">Compensator RVS DN65 L = 155 mm Pmax = 3 bar </t>
  </si>
  <si>
    <t xml:space="preserve">Compensator RVS DN80 L = 165 mm Pmax = 3 bar </t>
  </si>
  <si>
    <t xml:space="preserve">Compensator RVS DN100 L = 175 mm Pmax = 3 bar </t>
  </si>
  <si>
    <t>Stoffilters Thielmann</t>
  </si>
  <si>
    <t>Districtstations</t>
  </si>
  <si>
    <t>Middendruk regelaars Itron</t>
  </si>
  <si>
    <t>Lagedruk regelaars  Madas</t>
  </si>
  <si>
    <t>Veiligheden Madas</t>
  </si>
  <si>
    <t>Stoffilters Madas</t>
  </si>
  <si>
    <t>Meteraansluitset</t>
  </si>
  <si>
    <t>0731362</t>
  </si>
  <si>
    <t>0731355</t>
  </si>
  <si>
    <t>0AC5581</t>
  </si>
  <si>
    <t>0AC5582</t>
  </si>
  <si>
    <t>0AC5583</t>
  </si>
  <si>
    <t>0AC5584</t>
  </si>
  <si>
    <t>0731353</t>
  </si>
  <si>
    <t>0731360</t>
  </si>
  <si>
    <t>0731367</t>
  </si>
  <si>
    <t>0731217</t>
  </si>
  <si>
    <t>0731232</t>
  </si>
  <si>
    <t>0731200</t>
  </si>
  <si>
    <t>0AC5593</t>
  </si>
  <si>
    <t>0731420</t>
  </si>
  <si>
    <t>0731424</t>
  </si>
  <si>
    <t>0731364</t>
  </si>
  <si>
    <t>0731366</t>
  </si>
  <si>
    <t>0731368</t>
  </si>
  <si>
    <t>0731400</t>
  </si>
  <si>
    <t>0731401</t>
  </si>
  <si>
    <t>0731414</t>
  </si>
  <si>
    <t>0731053</t>
  </si>
  <si>
    <t>0731054</t>
  </si>
  <si>
    <t>0731055</t>
  </si>
  <si>
    <t>0731056</t>
  </si>
  <si>
    <t>0731057</t>
  </si>
  <si>
    <t>0731058</t>
  </si>
  <si>
    <t>0731060</t>
  </si>
  <si>
    <t>0731062</t>
  </si>
  <si>
    <t>0731064</t>
  </si>
  <si>
    <t>0731066</t>
  </si>
  <si>
    <t>0731068</t>
  </si>
  <si>
    <t>0731069</t>
  </si>
  <si>
    <t>0AC5595</t>
  </si>
  <si>
    <t>0731369</t>
  </si>
  <si>
    <t>0BD6094</t>
  </si>
  <si>
    <t>0BD6095</t>
  </si>
  <si>
    <t>0BN3294</t>
  </si>
  <si>
    <t>0731075</t>
  </si>
  <si>
    <t>0731074</t>
  </si>
  <si>
    <t>0731077</t>
  </si>
  <si>
    <t>0731076</t>
  </si>
  <si>
    <t>0731073</t>
  </si>
  <si>
    <t>0BN3295</t>
  </si>
  <si>
    <t>0BN3296</t>
  </si>
  <si>
    <t>0731390</t>
  </si>
  <si>
    <t>0731391</t>
  </si>
  <si>
    <t>0731392</t>
  </si>
  <si>
    <t>0731393</t>
  </si>
  <si>
    <t>0BN3297</t>
  </si>
  <si>
    <t>0AT8050</t>
  </si>
  <si>
    <t>0BN3298</t>
  </si>
  <si>
    <t>0BN3299</t>
  </si>
  <si>
    <t>0BN3300</t>
  </si>
  <si>
    <t>0BN3301</t>
  </si>
  <si>
    <t>0BN3302</t>
  </si>
  <si>
    <t>0BN3303</t>
  </si>
  <si>
    <t>0BN3304</t>
  </si>
  <si>
    <t>0BN3305</t>
  </si>
  <si>
    <t>0BN3306</t>
  </si>
  <si>
    <t>0BN3307</t>
  </si>
  <si>
    <t>0BN3308</t>
  </si>
  <si>
    <t>0BN3309</t>
  </si>
  <si>
    <t>0BN3310</t>
  </si>
  <si>
    <t>0BN3311</t>
  </si>
  <si>
    <t>0731385</t>
  </si>
  <si>
    <t>0731386</t>
  </si>
  <si>
    <t>0AC5598</t>
  </si>
  <si>
    <t>0AC5599</t>
  </si>
  <si>
    <t>0731379</t>
  </si>
  <si>
    <t>0731380</t>
  </si>
  <si>
    <t>0731381</t>
  </si>
  <si>
    <t>0BD6099</t>
  </si>
  <si>
    <t>0731281</t>
  </si>
  <si>
    <t>0731242</t>
  </si>
  <si>
    <t>0731244</t>
  </si>
  <si>
    <t>0731246</t>
  </si>
  <si>
    <t>0731248</t>
  </si>
  <si>
    <t>0731243</t>
  </si>
  <si>
    <t>0731245</t>
  </si>
  <si>
    <t>0731247</t>
  </si>
  <si>
    <t>0731290</t>
  </si>
  <si>
    <t>0731292</t>
  </si>
  <si>
    <t>0731294</t>
  </si>
  <si>
    <t>0731296</t>
  </si>
  <si>
    <t>0BN3313</t>
  </si>
  <si>
    <t>0AP4650</t>
  </si>
  <si>
    <t>0AP4651</t>
  </si>
  <si>
    <t>0AC5602</t>
  </si>
  <si>
    <t>0BN3314</t>
  </si>
  <si>
    <t>0BN3315</t>
  </si>
  <si>
    <t>0AC5603</t>
  </si>
  <si>
    <t>0731255</t>
  </si>
  <si>
    <t>0BN3316</t>
  </si>
  <si>
    <t>0BN3318</t>
  </si>
  <si>
    <t>0BN3319</t>
  </si>
  <si>
    <t>0731256</t>
  </si>
  <si>
    <t>0BN3320</t>
  </si>
  <si>
    <t>0731078</t>
  </si>
  <si>
    <t>0731079</t>
  </si>
  <si>
    <t>0731080</t>
  </si>
  <si>
    <t>0731081</t>
  </si>
  <si>
    <t>0731082</t>
  </si>
  <si>
    <t>0731083</t>
  </si>
  <si>
    <t>0731084</t>
  </si>
  <si>
    <t>0731085</t>
  </si>
  <si>
    <t>0731086</t>
  </si>
  <si>
    <t>0BN3321</t>
  </si>
  <si>
    <t>0BN3322</t>
  </si>
  <si>
    <t>0BN3323</t>
  </si>
  <si>
    <t>0BN3324</t>
  </si>
  <si>
    <t>0BN3325</t>
  </si>
  <si>
    <t>0BN3326</t>
  </si>
  <si>
    <t>0BN3327</t>
  </si>
  <si>
    <t>0BN3328</t>
  </si>
  <si>
    <t>0BN3329</t>
  </si>
  <si>
    <t>0BN3330</t>
  </si>
  <si>
    <t>0BN3331</t>
  </si>
  <si>
    <t>0BN3332</t>
  </si>
  <si>
    <t>0BN3333</t>
  </si>
  <si>
    <t>0BN3334</t>
  </si>
  <si>
    <t>0BN3335</t>
  </si>
  <si>
    <t>0BN3336</t>
  </si>
  <si>
    <t>0BN3337</t>
  </si>
  <si>
    <t>0BN3338</t>
  </si>
  <si>
    <t>0BN3339</t>
  </si>
  <si>
    <t>0BN3340</t>
  </si>
  <si>
    <t>0BN3341</t>
  </si>
  <si>
    <t>0BN3342</t>
  </si>
  <si>
    <t>0BN3343</t>
  </si>
  <si>
    <t>0BN3344</t>
  </si>
  <si>
    <t>0BN3345</t>
  </si>
  <si>
    <t>0BN3346</t>
  </si>
  <si>
    <t>0BN3347</t>
  </si>
  <si>
    <t>0BN3348</t>
  </si>
  <si>
    <t>0BN3349</t>
  </si>
  <si>
    <t>0BN3350</t>
  </si>
  <si>
    <t>0BN3351</t>
  </si>
  <si>
    <t>0BN3352</t>
  </si>
  <si>
    <t>0BN3353</t>
  </si>
  <si>
    <t>0BN3354</t>
  </si>
  <si>
    <t>0BN3355</t>
  </si>
  <si>
    <t>0BN3356</t>
  </si>
  <si>
    <t>0BN3357</t>
  </si>
  <si>
    <t>0BN3358</t>
  </si>
  <si>
    <t>0BN3359</t>
  </si>
  <si>
    <t>0BN3360</t>
  </si>
  <si>
    <t>0BN3361</t>
  </si>
  <si>
    <t>0BN3362</t>
  </si>
  <si>
    <t>0BN3363</t>
  </si>
  <si>
    <t>0BN3364</t>
  </si>
  <si>
    <t>0BN3365</t>
  </si>
  <si>
    <t>0BN3366</t>
  </si>
  <si>
    <t>0BN3367</t>
  </si>
  <si>
    <t>0BN3368</t>
  </si>
  <si>
    <t>0BN3369</t>
  </si>
  <si>
    <t>0BN3370</t>
  </si>
  <si>
    <t>0BN3371</t>
  </si>
  <si>
    <t>0BN3372</t>
  </si>
  <si>
    <t>0BN3373</t>
  </si>
  <si>
    <t>0BN3374</t>
  </si>
  <si>
    <t>0BN3375</t>
  </si>
  <si>
    <t>0BN3376</t>
  </si>
  <si>
    <t>-</t>
  </si>
  <si>
    <t>Insteeknaald 1/4" BSP tbv Pete's plug</t>
  </si>
  <si>
    <t>Regelaar WMR10-W-3/4 Rp¾ X wartel GM3/4"</t>
  </si>
  <si>
    <t>Regelaar WMR10-W-1 Rp¾ X wartel GM1"</t>
  </si>
  <si>
    <t>Regelaar WMR10-K-3/4 Rp¾ X ¾" buitendraad</t>
  </si>
  <si>
    <t>Combinatieregelaar WMRG10W3/4 Rp¾ X Wartel GM¾" + BC</t>
  </si>
  <si>
    <t>Regelaar WMR10F flens</t>
  </si>
  <si>
    <t>Regelaar WMR10B  Rp¾ X Rp¾" binnendraad + BC</t>
  </si>
  <si>
    <t xml:space="preserve">Magneetklep EVO/NC 1/2" EVO02 003 </t>
  </si>
  <si>
    <t>Regelaar RR16-50-24-12N-SL-IZN Pi = 8 bar Pu= 100 mbar</t>
  </si>
  <si>
    <t xml:space="preserve">Afslagveiligheid SVV8511 DN25 veerbereik = 95-200 mbar </t>
  </si>
  <si>
    <t>Veiligheden Itron 1)</t>
  </si>
  <si>
    <t>Stoffilter Thielmann DN50 PN16 VZEF haaks G-AlSi</t>
  </si>
  <si>
    <t>Regelaar 233-12-8-62 DN50 klep 3/8" Pi = 8 bar Pu = 100 mbar uitw. inpuls</t>
  </si>
  <si>
    <t>Regelaar 233-12-4-62 DN50 klep 3/4" Pi = 4 bar Pu = 100 mbar inw. inpuls</t>
  </si>
  <si>
    <t xml:space="preserve">Afslagveiligheid SVV8511 DN50 veerbereik = 95-200 mbar </t>
  </si>
  <si>
    <t>Afslagveiligheid SSV8511 DN80 veerbereik = 95-200 mbar</t>
  </si>
  <si>
    <t>Stoffilter DN25 Thielman type VZEF haaks G-ALSi</t>
  </si>
  <si>
    <t>Stoffilter DN50 Thielman type VZF recht G-ALSi</t>
  </si>
  <si>
    <t xml:space="preserve">Stoffilter DN40 Thielman type VZF recht G-ALSi </t>
  </si>
  <si>
    <t>Stoffilter DN25 Thielman type VZF recht G-ALSi</t>
  </si>
  <si>
    <t>Regelaar 233-12-8-62 DN50 klep 3/8" Pi = 8 bar  Pu = 100 mbar inw. inpuls</t>
  </si>
  <si>
    <t>Ophangbeugel balgengasmeter G4/G6 kort  h.o.h. 220 mm</t>
  </si>
  <si>
    <t>Aansluitstuk tbv balgengasmeter G4 EP en G6 EP</t>
  </si>
  <si>
    <t>Ophangbeugel balgengasmeter G1,6  h.o.h. 100 mm</t>
  </si>
  <si>
    <t>Ophangbeugel balgengasmeter G16  h.o.h. 280 mm</t>
  </si>
  <si>
    <t>Ophangbeugel balgengasmeter G4/G6 lang  h.o.h. 220 mm</t>
  </si>
  <si>
    <t>Ophangbeugel balgengasmeter G10  h.o.h. 250 mm</t>
  </si>
  <si>
    <t>Ophangbeugel balgengasmeter G16  h.o.h. 300 mm</t>
  </si>
  <si>
    <t>Ophangbeugel balgengasmeter G25  h.o.h. 400 mm</t>
  </si>
  <si>
    <t>Service pakkingring GM 3/4"  (verpakking á 50 stuks)</t>
  </si>
  <si>
    <t>Regelaar gasgebrekklep WMRG10-W-1 Rp¾ X wartel GM1"</t>
  </si>
  <si>
    <t>Regelaar gasgebrekklep WMRG10B Rp¾ X Rp¾" binnendraad + BC</t>
  </si>
  <si>
    <t>Regelaar gasgebrekklep WMRG10F flens</t>
  </si>
  <si>
    <t>Gasgebrekklep WMG6ZV Rp¾ X Rp¾" binnendraad</t>
  </si>
  <si>
    <t>Gasgebrekklep WMG6MV Rp¾ X Rp¾" binnendraad</t>
  </si>
  <si>
    <t>Koppelingset ¾" tbv balgengasmeter G1,6 - G4 - G6 (220 mm)</t>
  </si>
  <si>
    <t>Koppelingset 1" tbv balgengasmeter G6 h.o.h.  250 mm</t>
  </si>
  <si>
    <t>Koppelingset 1¼" tbv balgengasmeter G10 - G16 (280 mm)</t>
  </si>
  <si>
    <t>Lagedruk meteropstelling G25/G40 RVS kast P = 100 / 30 mbar</t>
  </si>
  <si>
    <t>Lagedruk meteropstelling G10/G16 RVS kast P = 100 / 30 mbar</t>
  </si>
  <si>
    <t>Lagedruk meteropstelling G100 RVS kast P = 100 / 30 mbar</t>
  </si>
  <si>
    <t>Lagedruk meteropstelling G65 RVS kast P = 100 / 30 mbar</t>
  </si>
  <si>
    <t>Lagedruk meteropstelling G4/G6 RVS kast P = 100 / 30 mbar</t>
  </si>
  <si>
    <t>Meterbeugel balgengasmeter G25 2" h.o.h. 400 mm</t>
  </si>
  <si>
    <t>Meterbeugel balgengasmeter G10/16 1/2" h.o.h. 300 mm</t>
  </si>
  <si>
    <t>Regelaar Sperryn G1000 1" Pi max = 200 mbar Pu = 30 mbar</t>
  </si>
  <si>
    <t>Regelaar Sperryn G1000 1¼" Pi max = 200 mbar Pu = 30 mbar</t>
  </si>
  <si>
    <t>Regelaar Sperryn G1000 1½" Pi max = 200 mbar Pu = 30 mbar</t>
  </si>
  <si>
    <t>Regelaar Sperryn G1000 2" Pi max = 200 mbar Pu = 30 mbar</t>
  </si>
  <si>
    <t>Regelaar Sperryn G1000 HAAKS 1" Pi max = 200 mbar Pu = 30 mbar</t>
  </si>
  <si>
    <t>Regelaar Sperryn G1000 HAAKS 1¼" Pi max = 200 mbar Pu = 30 mbar</t>
  </si>
  <si>
    <t>Regelaar Sperryn G1000 HAAKS 1½" Pi max = 200 mbar Pu = 30 mbar</t>
  </si>
  <si>
    <t>Gasgebrekklep Sperryn L1000 1" Pi max = 200 mbar</t>
  </si>
  <si>
    <t>Gasgebrekklep Sperryn L1000 1¼" Pi max = 200 mbar</t>
  </si>
  <si>
    <t>Gasgebrekklep Sperryn L1000 1½" Pi max = 200 mbar</t>
  </si>
  <si>
    <t>Gasgebrekklep Sperryn L1000 2" Pi max = 200 mbar</t>
  </si>
  <si>
    <t>Veer 30 - 75 mbar tbv Sperryn typr G1000 regelaar 11/2"</t>
  </si>
  <si>
    <t>Veer 5 - 15 mbar tbv Sperryn type G1000 regelaar 5/4"</t>
  </si>
  <si>
    <t>Regelaar gasgebrekklep SERus-B GM 3/4" Pi max = 200 mbar Pu = 30 mbar</t>
  </si>
  <si>
    <t>Regelaar SERus GM 3/4" Pi max = 200 mbar Pu = 30 mbar</t>
  </si>
  <si>
    <t>Stoffilter Madas DN32 type FF320000 D50 Pmax = 6 bar</t>
  </si>
  <si>
    <t>Stoffilter Madas DN40 type FF400000 D50 Pmax = 6 bar</t>
  </si>
  <si>
    <t>Stoffilter Madas DN50 type FF500000 D50 Pmax = 6 bar</t>
  </si>
  <si>
    <t>Stoffilter Madas DN65 type FF080000 D50 Pmax = 6 bar</t>
  </si>
  <si>
    <t>Stoffilter Madas DN80 type FF090000 D50 Pmax = 6 bar</t>
  </si>
  <si>
    <t>Stoffilter Madas DN100 type FF100000 D50 Pmax = 6 bar</t>
  </si>
  <si>
    <t>Stoffilter Madas DN125 type FF110000 D10 Pmax = 6 bar</t>
  </si>
  <si>
    <t>Stoffilter Madas DN150 type FF120000 D10 Pmax = 6 bar</t>
  </si>
  <si>
    <t>Stoffilter Madas DN200 type FF130000 M10 Pmax = 6 bar</t>
  </si>
  <si>
    <t>Stoffilter Madas DN300 type FF150000 M10 Pmax = 6 bar</t>
  </si>
  <si>
    <t>Stoffilter Madas 1/2" type FM020000 D50 Pmax = 6 bar</t>
  </si>
  <si>
    <t>Stoffilter Madas 3/4" type FM030000 D50 Pmax = 6 bar</t>
  </si>
  <si>
    <t>Stoffilter Madas 1" type FM040000 D50 Pmax = 6 bar</t>
  </si>
  <si>
    <t>Stoffilter Madas 5/4" type FM050000 D50 Pmax = 6 bar</t>
  </si>
  <si>
    <t>Stoffilter Madas 11/2" type FM060000 D50 Pmax = 6 bar</t>
  </si>
  <si>
    <t>Stoffilter Madas 2" type FM070000 D50 Pmax = 6 bar</t>
  </si>
  <si>
    <t>Manometer 0 - 60 mbar kast RVS 100mm 1/2"R</t>
  </si>
  <si>
    <t>Manometer 0 - 250 mbar kast RVS 100mm 1/2"R</t>
  </si>
  <si>
    <t>Manometer 0 - 2,5 bar kast RVS 100mm 1/2"R</t>
  </si>
  <si>
    <t>Manometer 0 - 6 bar kast RVS 100mm 1/2"R</t>
  </si>
  <si>
    <t>Manometer 0 - 10 mbar kast RVS 100mm 1/2"R</t>
  </si>
  <si>
    <t>Manometerafsluiter 1/2" dubbele spansok messing</t>
  </si>
  <si>
    <t>Manometerafsluiter 1/2" enkele spansok messing</t>
  </si>
  <si>
    <t>Manometer afdichtring 1/2" koper</t>
  </si>
  <si>
    <r>
      <t>Diversen</t>
    </r>
    <r>
      <rPr>
        <vertAlign val="superscript"/>
        <sz val="10"/>
        <rFont val="Arial"/>
        <family val="2"/>
        <charset val="238"/>
      </rPr>
      <t xml:space="preserve"> 1)</t>
    </r>
  </si>
  <si>
    <r>
      <t xml:space="preserve">Spare parts </t>
    </r>
    <r>
      <rPr>
        <vertAlign val="superscript"/>
        <sz val="10"/>
        <rFont val="Arial"/>
        <family val="2"/>
        <charset val="238"/>
      </rPr>
      <t>1)</t>
    </r>
  </si>
  <si>
    <r>
      <t xml:space="preserve">Veiligheden Itron </t>
    </r>
    <r>
      <rPr>
        <vertAlign val="superscript"/>
        <sz val="10"/>
        <rFont val="Arial"/>
        <family val="2"/>
        <charset val="238"/>
      </rPr>
      <t>1)</t>
    </r>
  </si>
  <si>
    <t>Rotorgasmeter FMR G25 DN50 PN16 met dompelbuis L = 171 mm MID</t>
  </si>
  <si>
    <t>Gasmeters</t>
  </si>
  <si>
    <t>Rotorgasmeter FMR G40 DN50 PN16 met dompelbuis L = 171 mm MID</t>
  </si>
  <si>
    <t>Rotorgasmeter FMR G65 DN50 PN16 met dompelbuis L = 171 mm MID</t>
  </si>
  <si>
    <t>Rotorgasmeter FMR G100 DN80 PN16 met dompelbuis L = 171 mm MID</t>
  </si>
  <si>
    <t>Rotorgasmeter FMR G160 DN100 PN16 met dompelbuis L = 241 mm MID</t>
  </si>
  <si>
    <t>Rotorgasmeter FMR G250 DN100 PN16 met dompelbuis L = 241 mm MID</t>
  </si>
  <si>
    <t>Turbinegasmeter FMT-Lx G100 DN50 PN16 met dompelbuis L = 150 mm MID</t>
  </si>
  <si>
    <t>Turbinegasmeter FMT-S G100 DN80 PN16 met dompelbuis L = 120 mm MID</t>
  </si>
  <si>
    <t>Turbinegasmeter FMT-S G160 DN80 PN16 met dompelbuis L = 120 mm MID</t>
  </si>
  <si>
    <t>Turbinegasmeter FMT-S G250 DN100 PN16 met dompelbuis L = 150 mm MID</t>
  </si>
  <si>
    <t>Turbinegasmeter FMT-S G400 DN100 PN16 met dompelbuis L = 150 mm MID</t>
  </si>
  <si>
    <t>Meetset en montageplaat EVHI</t>
  </si>
  <si>
    <t> 787036</t>
  </si>
  <si>
    <t>Rotorgasmeter G16 / 2040 / 25 MP 11/2" bi Q = 25 Nm3/h</t>
  </si>
  <si>
    <t>Rotorgasmeter G25 / 2040 / 40 MP 11/2" bi Q = 40 Nm3/h</t>
  </si>
  <si>
    <t>Rotorgasmeter G25 /2050 / 40 MP DN50 PN16 Q = 40 Nm3/h</t>
  </si>
  <si>
    <t>Rotorgasmeter G65 / 2050 / MP 100 DN50 PN16 Q = 40 Nm3/h</t>
  </si>
  <si>
    <t>Rotorgasmeter G100 / 2080 / MP 160 DN80 PN16 Q = 160 Nm3/h</t>
  </si>
  <si>
    <t>Rotorgasmeter G160 / 2100 / MP 250 DN100 PN16 Q = 250 Nm3/h</t>
  </si>
  <si>
    <t xml:space="preserve">Rotorgasmeter G250 / 2100 / MP 400 DN100 PN16 Q = 400 Nm3/h </t>
  </si>
  <si>
    <t>Niet opgenomen</t>
  </si>
  <si>
    <t>Impulsgever G1,6 - G4 ouder dan 2012</t>
  </si>
  <si>
    <t>Impulsgever G6 tot 2005</t>
  </si>
  <si>
    <t>71950</t>
  </si>
  <si>
    <t>71951</t>
  </si>
  <si>
    <t>71955</t>
  </si>
  <si>
    <t>71956</t>
  </si>
  <si>
    <t>71957</t>
  </si>
  <si>
    <t>Watermeters</t>
  </si>
  <si>
    <t>71519</t>
  </si>
  <si>
    <t>71520</t>
  </si>
  <si>
    <t>71356</t>
  </si>
  <si>
    <t>71357</t>
  </si>
  <si>
    <t>71358</t>
  </si>
  <si>
    <t>70968</t>
  </si>
  <si>
    <t>70969</t>
  </si>
  <si>
    <t>70981</t>
  </si>
  <si>
    <t>70982</t>
  </si>
  <si>
    <t>70983</t>
  </si>
  <si>
    <t>70984</t>
  </si>
  <si>
    <t>71989</t>
  </si>
  <si>
    <t>71990</t>
  </si>
  <si>
    <t>71991</t>
  </si>
  <si>
    <t>71992</t>
  </si>
  <si>
    <t>71994</t>
  </si>
  <si>
    <t xml:space="preserve">Cyble 2-draads k=1  </t>
  </si>
  <si>
    <t xml:space="preserve">Cyble 2-draads k=2,5    </t>
  </si>
  <si>
    <t>Cyble 2-draads k=10</t>
  </si>
  <si>
    <t>Cyble 2-draads k=25</t>
  </si>
  <si>
    <t>Cyble 2-draads k=100</t>
  </si>
  <si>
    <t>Cyble 2-draads k=1000</t>
  </si>
  <si>
    <t xml:space="preserve">Cyble 5-draads k=1  </t>
  </si>
  <si>
    <t>Cyble 5-draads k=10</t>
  </si>
  <si>
    <t>Cyble 5-draads k=25</t>
  </si>
  <si>
    <t>Cyble 5-draads k=100</t>
  </si>
  <si>
    <t>Cyble 5-draads k=1000</t>
  </si>
  <si>
    <t>Cyble M-Bus</t>
  </si>
  <si>
    <t>71420</t>
  </si>
  <si>
    <t>71423</t>
  </si>
  <si>
    <t>71424</t>
  </si>
  <si>
    <t>71425</t>
  </si>
  <si>
    <t>71426</t>
  </si>
  <si>
    <t>71427</t>
  </si>
  <si>
    <t>71429</t>
  </si>
  <si>
    <t>71430</t>
  </si>
  <si>
    <t>71431</t>
  </si>
  <si>
    <t>71432</t>
  </si>
  <si>
    <t> 2190296</t>
  </si>
  <si>
    <t>Turbinegasmeter Fluxi G65 DN50 PN16 Q = 10 - 100 Nm3/h L = 150 mm</t>
  </si>
  <si>
    <t>Turbinegasmeter Fluxi G100 DN80 PN16 Q = 8 - 160 Nm3/h L = 240 mm</t>
  </si>
  <si>
    <t>Turbinegasmeter Fluxi G160 DN80 PN16 Q = 13 - 250 Nm3/h L = 240 mm</t>
  </si>
  <si>
    <t>Turbinegasmeter Fluxi G160 DN100 PN16 Q = 13 - 250 Nm3/h L = 300 mm</t>
  </si>
  <si>
    <t>Turbinegasmeter Fluxi G250 DN80 PN16 Q = 20 - 400 Nm3/h L = 240 mm</t>
  </si>
  <si>
    <t>Turbinegasmeter Fluxi G250 DN100 PN16 Q = 20- 400 Nm3/h L = 300 mm</t>
  </si>
  <si>
    <t>Turbinegasmeter Fluxi G400 DN100 PN16 Q = 32 - 650 Nm3/h L = 300 mm</t>
  </si>
  <si>
    <t>Turbinegasmeter Fluxi G400 DN150 PN16 Q = 32 - 650 Nm3/h L = 450 mm</t>
  </si>
  <si>
    <t>Turbinegasmeter Fluxi G650 DN150 PN16 Q = 50 - 1000 Nm3/h L = 450 mm</t>
  </si>
  <si>
    <t>Turbinegasmeter MZ50 DN50 PN16 Q = 10 - 100 Nm3/h L = 60 mm</t>
  </si>
  <si>
    <t>Turbinegasmeter MZ80 DN80 PN16 Q = 16 - 250 Nm3/h L = 120 mm</t>
  </si>
  <si>
    <t xml:space="preserve">Turbinegasmeter MZ80 DN80 PN16 Q = 25 - 400 Nm3/h L = 120 mm </t>
  </si>
  <si>
    <t>Turbinegasmeter MZ100 DN100 PN16 Q = 16 - 250 Nm3/h L = 150 mm</t>
  </si>
  <si>
    <t>Turbinegasmeter MZ100 DN100 PN16 Q = 25 - 400 Nm3/h L = 150 mm</t>
  </si>
  <si>
    <t>Turbinegasmeter MZ100 DN100 PN16 Q = 40 - 650 Nm3/h L = 150 mm</t>
  </si>
  <si>
    <t>Turbinegasmeter MZ150 DN150 PN16 Q = 40 - 1000 Nm3/h L = 200 mm</t>
  </si>
  <si>
    <t>Turbinegasmeter MZ150 DN150 PN16 Q = 65 - 1000 Nm3/h L = 200 mm</t>
  </si>
  <si>
    <r>
      <t xml:space="preserve">Aquadis DN15 QN1,5 m3/h 5x3 telw.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</si>
  <si>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L = 190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</si>
  <si>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DN15 QN1,5 m3/h (incl. keerklep) L = 165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</si>
  <si>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DN20 QN2,5 m3/h (incl. keerklep) L = 190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</si>
  <si>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DN25 QN3,5 m3/h L = 260 mm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</si>
  <si>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Flodis DN32 QN6 m3/h L = 260 max 30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</si>
  <si>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DN40 QN10 m3/h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</si>
  <si>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</si>
  <si>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0731145</t>
  </si>
  <si>
    <t>0731143</t>
  </si>
  <si>
    <t>0731142</t>
  </si>
  <si>
    <t>0731140</t>
  </si>
  <si>
    <t>0731141</t>
  </si>
  <si>
    <t>0BN1944  </t>
  </si>
  <si>
    <t>0BN1844  </t>
  </si>
  <si>
    <t>0BN1843  </t>
  </si>
  <si>
    <t>0AG0165</t>
  </si>
  <si>
    <t>0BN1842</t>
  </si>
  <si>
    <t>0BN1841  </t>
  </si>
  <si>
    <t>0BN1840  </t>
  </si>
  <si>
    <t> 0731028  </t>
  </si>
  <si>
    <t>0731027  </t>
  </si>
  <si>
    <t>0731026  </t>
  </si>
  <si>
    <t>0731025  </t>
  </si>
  <si>
    <t>0731113  </t>
  </si>
  <si>
    <t>0BN1942  </t>
  </si>
  <si>
    <t>0BN1940  </t>
  </si>
  <si>
    <t>0BN1941  </t>
  </si>
  <si>
    <t>0BN1943 </t>
  </si>
  <si>
    <t>0BN1878  </t>
  </si>
  <si>
    <t>0731035  </t>
  </si>
  <si>
    <t>0731045  </t>
  </si>
  <si>
    <t> 0731034  </t>
  </si>
  <si>
    <t>0731036  </t>
  </si>
  <si>
    <t>0BN1945</t>
  </si>
  <si>
    <t>0731041  </t>
  </si>
  <si>
    <t>0731040</t>
  </si>
  <si>
    <t>0BN1854</t>
  </si>
  <si>
    <t>0731046</t>
  </si>
  <si>
    <t>Optiekaart CF51 M-Bus en puls Energie en Volume</t>
  </si>
  <si>
    <t>0731340</t>
  </si>
  <si>
    <t>0731341</t>
  </si>
  <si>
    <t>0731306</t>
  </si>
  <si>
    <t>0731305</t>
  </si>
  <si>
    <t>0731189</t>
  </si>
  <si>
    <t>0731344</t>
  </si>
  <si>
    <t>0731044</t>
  </si>
  <si>
    <t>0731345</t>
  </si>
  <si>
    <t>0731371</t>
  </si>
  <si>
    <t>0731108</t>
  </si>
  <si>
    <t>0731370</t>
  </si>
  <si>
    <t>0731346</t>
  </si>
  <si>
    <t>0731373</t>
  </si>
  <si>
    <t>Rotorgasmeter G40 /2050 / 65 MP DN50 PN16 Q = 65 Nm3/h</t>
  </si>
  <si>
    <t>Warmte-koude meters</t>
  </si>
  <si>
    <t>0731109</t>
  </si>
  <si>
    <t>0731110</t>
  </si>
  <si>
    <t>0731382</t>
  </si>
  <si>
    <t>0731375</t>
  </si>
  <si>
    <t>0731378</t>
  </si>
  <si>
    <t>0731351</t>
  </si>
  <si>
    <t>0AG0232</t>
  </si>
  <si>
    <t>0731350</t>
  </si>
  <si>
    <t>0731352</t>
  </si>
  <si>
    <t>0731372</t>
  </si>
  <si>
    <t>0731374</t>
  </si>
  <si>
    <t>0731377</t>
  </si>
  <si>
    <t>0731384</t>
  </si>
  <si>
    <t>0731430</t>
  </si>
  <si>
    <t>0731431</t>
  </si>
  <si>
    <t>0731432</t>
  </si>
  <si>
    <t>0731433</t>
  </si>
  <si>
    <t>0731434</t>
  </si>
  <si>
    <t>0731435</t>
  </si>
  <si>
    <t>0BN1928</t>
  </si>
  <si>
    <t>0BN1929</t>
  </si>
  <si>
    <t>0BN1930</t>
  </si>
  <si>
    <t>0AG0235</t>
  </si>
  <si>
    <t>0AG0240</t>
  </si>
  <si>
    <t>0AT8139</t>
  </si>
  <si>
    <t>0731105</t>
  </si>
  <si>
    <t>0731107</t>
  </si>
  <si>
    <t>0731106</t>
  </si>
  <si>
    <t>0BN1921</t>
  </si>
  <si>
    <t>0BN1922</t>
  </si>
  <si>
    <t>0BN1923</t>
  </si>
  <si>
    <t>0BN1924</t>
  </si>
  <si>
    <t>0BN1926</t>
  </si>
  <si>
    <t>0BN1927</t>
  </si>
  <si>
    <t>0AG0236</t>
  </si>
  <si>
    <t>0AG0233</t>
  </si>
  <si>
    <t>0AG0234</t>
  </si>
  <si>
    <t>0AG0237</t>
  </si>
  <si>
    <t>Rotorgasmeter G40 / 2040 / 40 MP 11/2" bi Q = 65 Nm3/h</t>
  </si>
  <si>
    <t>Netto</t>
  </si>
  <si>
    <t>Individueel ijkcertificaat Delta i.c.m. bestelling Delta meter</t>
  </si>
  <si>
    <t>Individueel ijkcertificaat Fluxi i.c.m. bestelling Fluxi meter</t>
  </si>
  <si>
    <t>Individueel ijkcertificaat MZ i.c.m. bestelling MZ meter</t>
  </si>
  <si>
    <t>Impulsgever G1,6 / G4 vanaf bouwjaar 2012</t>
  </si>
  <si>
    <t>Impulsgever RF1 ACD en G25 t/m 2013</t>
  </si>
  <si>
    <t>Communicatie module (impulsgever) EVW BM4 +M 1 ltr</t>
  </si>
  <si>
    <t>Communicatie module (impulsgever) EVW BM4 +M 10 ltr</t>
  </si>
  <si>
    <t>Communicatie module (impulsgever) EVW BM4 +M 100 ltr</t>
  </si>
  <si>
    <t>Communicatie module (impulsgever) M-Bus</t>
  </si>
  <si>
    <t>Inbouwset CF UltraMaXX V DS6 DN15</t>
  </si>
  <si>
    <t>Inbouwset CF UltraMaXX V DS6 DN20</t>
  </si>
  <si>
    <t>DS6 adapter M10x1 DS6</t>
  </si>
  <si>
    <t>DS6 adapter 1/2" DS6</t>
  </si>
  <si>
    <t>DS6 adapter 3/4" DS6</t>
  </si>
  <si>
    <t>Kogelkraan met temperatuursensor ingang DS6 3/4" voor DN15</t>
  </si>
  <si>
    <t>Kogelkraan met temperatuursensor ingang DS6 1" voor DN20</t>
  </si>
  <si>
    <t>Energiemeter CF Echo II aanvoer Qp 1,5 m3/h (warmte/koude)</t>
  </si>
  <si>
    <t>Energiemeter CF Echo II aanvoer Qp 2,5 m3/h (warmte/koude)</t>
  </si>
  <si>
    <t>Energiemeter CF Echo II aanvoer Qp 3,5 m3/h (warmte/koude)</t>
  </si>
  <si>
    <t>Energiemeter CF Echo II aanvoer Qp 6 m3/h (warmte/koude)</t>
  </si>
  <si>
    <t>Energiemeter CF Echo II aanvoer Qp 10 m3/h (warmte/koude)</t>
  </si>
  <si>
    <t>Energiemeter CF Echo II aanvoer Qp 15 m3/h (warmte/koude)</t>
  </si>
  <si>
    <t>Rekenwerk CF 55 retour puls/1L (warmte/koude)</t>
  </si>
  <si>
    <t>Rekenwerk CF 55 retour puls/10L (warmte/koude)</t>
  </si>
  <si>
    <t>Rekenwerk CF 55 retour puls/100L (warmte/koude)</t>
  </si>
  <si>
    <t>Rekenwerk CF 55 aanvoer puls/1L (warmte/koude)</t>
  </si>
  <si>
    <t>Rekenwerk CF 55 aanvoer puls/10L (warmte/koude)</t>
  </si>
  <si>
    <t>Rekenwerk CF 55 aanvoer puls/100L (warmte/koude)</t>
  </si>
  <si>
    <t>0BN1909  </t>
  </si>
  <si>
    <t>0BN1910  </t>
  </si>
  <si>
    <t>0BN1911  </t>
  </si>
  <si>
    <t>0BN1912  </t>
  </si>
  <si>
    <t>0BN1913</t>
  </si>
  <si>
    <t>0BN1914</t>
  </si>
  <si>
    <t>Temperatuursensoren PT500 THF-C 140 2w 5m kabel 2 draads</t>
  </si>
  <si>
    <t>Temperatuursensoren PT500 THF-C 140 2w 10m kabel 2 draads</t>
  </si>
  <si>
    <t>Temperatuursensoren PT100 THF50 1,5 m kabel</t>
  </si>
  <si>
    <t>Temperatuursensoren PT100 THF50 2,5 m kabel</t>
  </si>
  <si>
    <t>Kogelkraan 1/2" met geïntegreerde schroefdraad voor TDF-27 DS</t>
  </si>
  <si>
    <t>Kogelkraan 3/4" met geïntegreerde schroefdraad voor TDF-27 DS</t>
  </si>
  <si>
    <t>Kogelkraan 1" met geïntegreerde schroefdraad voor TDF-27 DS</t>
  </si>
  <si>
    <t>Kogelkraan 1 1/4" met geintegreerde schroefdraad voor TDF-38</t>
  </si>
  <si>
    <t>Kogelkraan 1 1/2" met geintegreerde schroefdraad voor TDF-38</t>
  </si>
  <si>
    <t>Adapter voor directe sensor M10 x 1 G3/8 voor TDF-27 en TDF-38</t>
  </si>
  <si>
    <t>Adapter voor directe sensor M10 x 1 G1/2 voor TDF-27 en TDF-38</t>
  </si>
  <si>
    <t>Adapter voor directe sensor M10 x 1 inschroeffitting voor TDF-27 and TDF-38</t>
  </si>
  <si>
    <t>Optiekaart M-Bus slave 2x M-Bus output (alleen i.c.m. CF55 rekenwerk)</t>
  </si>
  <si>
    <t>Optiekaart GPRS, compleet met voeding en GPRS antenne</t>
  </si>
  <si>
    <t>Optiekaart LON en 2x Pulsingang voor watermeters</t>
  </si>
  <si>
    <t>Optiekaart ModBus (excl. noodzakelijke externe netvoedingsmodule)</t>
  </si>
  <si>
    <t>Optiekaart GPRS/Mbus master voor 7 slaves, met voeding en GPRS antenne</t>
  </si>
  <si>
    <t>Reservebatterij 12Y voor CF EchoII / CF55</t>
  </si>
  <si>
    <t>Netvoeding 230V (Niet geschikt voor GPRS en ModBus optiekaart) CF Echo / CF55</t>
  </si>
  <si>
    <t>Netvoeding 230V voor optiekaart GPRS en Modbus voor CF Echo / CF55</t>
  </si>
  <si>
    <t>Kolom1</t>
  </si>
  <si>
    <t>Kolom2</t>
  </si>
  <si>
    <t>Kolom3</t>
  </si>
  <si>
    <t>Kolom4</t>
  </si>
  <si>
    <t>Kolom5</t>
  </si>
  <si>
    <t>Kolom6</t>
  </si>
  <si>
    <t>Kolom7</t>
  </si>
  <si>
    <t>Kolom9</t>
  </si>
  <si>
    <t>EAN-code</t>
  </si>
  <si>
    <r>
      <t xml:space="preserve">Balgengasmeter G1,6 3/4" 2,5 Nm3/h hoh 100 mm </t>
    </r>
    <r>
      <rPr>
        <sz val="10"/>
        <color rgb="FFFF0000"/>
        <rFont val="Tahoma"/>
        <family val="2"/>
      </rPr>
      <t>(zonder koppelingen)</t>
    </r>
  </si>
  <si>
    <r>
      <t>Balgengasmeter G4 3/4" 6 Nm3/h hoh 220 mm</t>
    </r>
    <r>
      <rPr>
        <sz val="10"/>
        <color rgb="FFFF0000"/>
        <rFont val="Tahoma"/>
        <family val="2"/>
      </rPr>
      <t xml:space="preserve"> (zonder koppelingen)</t>
    </r>
  </si>
  <si>
    <r>
      <t>Balgengasmeter G6 3/4" 10 Nm3/h hoh 220 mm</t>
    </r>
    <r>
      <rPr>
        <sz val="10"/>
        <color rgb="FFFF0000"/>
        <rFont val="Tahoma"/>
        <family val="2"/>
      </rPr>
      <t xml:space="preserve"> (zonder koppelingen)</t>
    </r>
  </si>
  <si>
    <r>
      <t xml:space="preserve">Balgengasmeter G10 5/4" 16 Nm3/h hoh 250 mm </t>
    </r>
    <r>
      <rPr>
        <sz val="10"/>
        <color rgb="FFFF0000"/>
        <rFont val="Tahoma"/>
        <family val="2"/>
      </rPr>
      <t>(zonder koppelingen)</t>
    </r>
  </si>
  <si>
    <r>
      <t xml:space="preserve">Balgengasmeter G16 11/2" 25 Nm3/h hoh 300 mm </t>
    </r>
    <r>
      <rPr>
        <sz val="10"/>
        <color rgb="FFFF0000"/>
        <rFont val="Tahoma"/>
        <family val="2"/>
      </rPr>
      <t>(zonder koppelingen)</t>
    </r>
  </si>
  <si>
    <r>
      <t xml:space="preserve">Balgengasmeter G25 2" 40 Nm3/h hoh 400 mm </t>
    </r>
    <r>
      <rPr>
        <sz val="10"/>
        <color rgb="FFFF0000"/>
        <rFont val="Tahoma"/>
        <family val="2"/>
      </rPr>
      <t>(zonder koppelingen)</t>
    </r>
  </si>
  <si>
    <t>Koppelingset 5/4" tbv balgengasmeter G10 - G16</t>
  </si>
  <si>
    <t>Flens pakking DN50 110 X 50 X 2 (aantal 3 stuks)</t>
  </si>
  <si>
    <t>Flens pakking DN80 145 X 80 X 2 (aantal 3 stuks)</t>
  </si>
  <si>
    <t>Flens pakking DN100 165 X 100 X 2 (aantal 3 stuks)</t>
  </si>
  <si>
    <t>Filterpakking (gaas) DN 80 (optioneel)</t>
  </si>
  <si>
    <t>Set koppelingen wartel 3/4" bi x buitendr. ½</t>
  </si>
  <si>
    <t xml:space="preserve">Set koppelingen wartel 1" bi x buitendr. 3/4" </t>
  </si>
  <si>
    <t>Set koppelingen wartel 1¼ bi x buitendr. 1"</t>
  </si>
  <si>
    <t>Set koppelingenwartel 1½ bi x buitendr. 1¼"</t>
  </si>
  <si>
    <t>Set koppelingen wartel 2" bi x buitendr. 1½"</t>
  </si>
  <si>
    <t>Flens pakking DN50 110 X 50 X 2 (aantal 2 stuks)</t>
  </si>
  <si>
    <t>Flens pakking DN80 145 X 80 X 2 (aantal 2 stuks)</t>
  </si>
  <si>
    <t>Flens pakking DN100 165 X 100 X 2 (aantal 2 stuks)</t>
  </si>
  <si>
    <t>= artikel</t>
  </si>
  <si>
    <t>= bijbehorend artikel</t>
  </si>
  <si>
    <t xml:space="preserve">Cyble 5-draads k=1 (andere pulswaarde leverbaar) </t>
  </si>
  <si>
    <t xml:space="preserve">Cyble 2-draads k=1 (andere pulswaarde leverbaar)  </t>
  </si>
  <si>
    <t xml:space="preserve">Inbouwset DN15 CF Echo II, US Echo II en Axonic directe temp. sensor  </t>
  </si>
  <si>
    <t xml:space="preserve">Inbouwset DN20 CF Echo II, US Echo II en Axonic directe temp. sensor  </t>
  </si>
  <si>
    <t xml:space="preserve">Inbouwset DN25 CF Echo II, US Echo II en Axonic directe temp. sensor  </t>
  </si>
  <si>
    <t xml:space="preserve">Inbouwset DN32 CF Echo II, US Echo II en Axonic directe temp. sensor  </t>
  </si>
  <si>
    <t xml:space="preserve">Inbouwset DN40 CF Echo II, US Echo II en Axonic directe temp. sensor  </t>
  </si>
  <si>
    <t xml:space="preserve">Inbouwset DN15 CF Echo II, US Echo II en Axonic dompelbuis temp. sensor  </t>
  </si>
  <si>
    <t>Inbouwset DN20 CF Echo II, US Echo II en Axonic dompelbuis temp. sensor</t>
  </si>
  <si>
    <t>Inbouwset DN25 CF Echo II, US Echo II en Axonic dompelbuis temp. sensor</t>
  </si>
  <si>
    <t>Inbouwset DN32 CF Echo II, US Echo II en Axonic dompelbuis temp. sensor</t>
  </si>
  <si>
    <t>Inbouwset DN40 CF Echo II, US Echo II en Axonic dompelbuis temp. sensor</t>
  </si>
  <si>
    <t>Inbouwset DN50-DN80 CF Echo II, US Echo II en Axonic dompelbuis temp. sensor</t>
  </si>
  <si>
    <t>Inbouwset DN100-DN200 CF Echo II, US Echo II en Axonic dompelbuis temp. sensor</t>
  </si>
  <si>
    <t>Optiekaart M-Bus slave en 2x pulsuitgang voor watermeters</t>
  </si>
  <si>
    <t>Energiemeter CF Echo II retour Qp 1,5 m3/h DN15 (warmte/koude)</t>
  </si>
  <si>
    <t>Energiemeter CF Echo II retour Qp 2,5 m3/h DN20 (warmte/koude)</t>
  </si>
  <si>
    <t>Energiemeter CF Echo II retour Qp 6 m3/h DN32 (warmte/koude)</t>
  </si>
  <si>
    <t>Energiemeter CF Echo II retour Qp 3,5 m3/h DN25 (warmte/koude)</t>
  </si>
  <si>
    <t>Energiemeter CF Echo II retour Qp 10 m3/h DN40 (warmte/koude)</t>
  </si>
  <si>
    <t>Energiemeter CF Echo II retour Qp 15 m3/h DN50 (warmte/koude)</t>
  </si>
  <si>
    <t>Energiemeter CF Echo II aanvoer Qp 1,5 m3/h DN15 (warmte/koude)</t>
  </si>
  <si>
    <t>Energiemeter CF Echo II aanvoer Qp 2,5 m3/h DN20 (warmte/koude)</t>
  </si>
  <si>
    <t>Energiemeter CF Echo II aanvoer Qp 3,5 m3/h DN25 (warmte/koude)</t>
  </si>
  <si>
    <t>Energiemeter CF Echo II aanvoer Qp 6 m3/h DN32 (warmte/koude)</t>
  </si>
  <si>
    <t>Energiemeter CF Echo II aanvoer Qp 10 m3/h DN40 (warmte/koude)</t>
  </si>
  <si>
    <t>Energiemeter CF Echo II aanvoer Qp 15 m3/h DN50 (warmte/koude)</t>
  </si>
  <si>
    <t>Temperatuursensoren PT500 THF50 1,75 m kabel 2 draads DN15-40</t>
  </si>
  <si>
    <t>Temperatuursensoren PT500 THF50 2,5 m kabel 2 draads DN15-40</t>
  </si>
  <si>
    <t>Temperatuursensoren PT500 THF50 5 m kabel 2 draads DN15-40</t>
  </si>
  <si>
    <t>Temperatuursensoren PT500 THF50 10 m kabel 2 draads DN15-40</t>
  </si>
  <si>
    <t>Temperatuursensoren PT500 THF105 2,5 m kabel 2 draads DN50-80</t>
  </si>
  <si>
    <t>Temperatuursensoren PT500 THF105 10 m kabel 2 draads DN50-80</t>
  </si>
  <si>
    <t>Temperatuursensoren PT500 THF140 2,5 m kabel 2 draads DN100-200</t>
  </si>
  <si>
    <t>Temperatuursensoren PT500 THF140 10 m kabel 2 draads DN100-200</t>
  </si>
  <si>
    <t>Lassok 3/8" x 12 mm</t>
  </si>
  <si>
    <t>Lassok 3/8" x 37 mm / 45 graden</t>
  </si>
  <si>
    <t>Lassok 1/2" x 44 mm / 45 graden</t>
  </si>
  <si>
    <t>Dompelbuis voor THF voeler THF-50 TH 3/8" x 33</t>
  </si>
  <si>
    <t>Dompelbuis voor THF voeler THF-105 TH 1/2" x 85</t>
  </si>
  <si>
    <t>Dompelbuis voor THF voeler THF-140 TH1/2" x 120</t>
  </si>
  <si>
    <t>Temperatuursensor TDF-27 1,75m PT500 DN15-25</t>
  </si>
  <si>
    <t>Temperatuursensor TDF-27 5m PT500 DN15-25</t>
  </si>
  <si>
    <t>Temperatuursensor TDF-27 10m PT500 DN15-25</t>
  </si>
  <si>
    <t>Temperatuursensor TDF-38 2,5m PT500 DN32-40</t>
  </si>
  <si>
    <t>Volumemeetdeel Axonic Qp 25 m3/h DN65 Warmte puls/100L</t>
  </si>
  <si>
    <t>Volumemeetdeel Axonic Qp 40 m3/h DN80 Warmte puls/100L</t>
  </si>
  <si>
    <t>Volumemeetdeel Axonic Qp 60 m3/h DN100 Warmte puls/100L</t>
  </si>
  <si>
    <t>Volumemeetdeel Axonic Qp 25 m3/h DN65 Koude puls/100L</t>
  </si>
  <si>
    <t>Volumemeetdeel Axonic Qp 40 m3/h DN80 Koude puls/100L</t>
  </si>
  <si>
    <t>Volumemeetdeel Axonic Qp 60 m3/h DN100 Koude puls/100L</t>
  </si>
  <si>
    <t>Volumemeetdeel Axonic Qp 150 m3/h DN150 Koude puls/100L</t>
  </si>
  <si>
    <t>Temperatuursensoren PT500 THF-C 105 2w 5m kabel 2 draads DN50-80</t>
  </si>
  <si>
    <t>Temperatuursensoren PT500 THF-C 105 2w 10m kabel 2 draads DN50-80</t>
  </si>
  <si>
    <t>Temperatuursensoren PT500 THF-C 140 2w 5m kabel 2 draads DN100-200</t>
  </si>
  <si>
    <t>Temperatuursensoren PT500 THF-C 140 2w 10m kabel 2 draads DN100-200</t>
  </si>
  <si>
    <t>Volumemeetdeel Axonic Qp 150 m3/h DN150 Warmte puls/100L</t>
  </si>
  <si>
    <t>Flens pakking DN65 130 X 65 X 2 (aantal 2 stuks)</t>
  </si>
  <si>
    <t>Koppelingset ¾" tbv balgengasmeter G1,6 - G4 - G6</t>
  </si>
  <si>
    <t>Koppelingset 1½" tbv gasmeter G16</t>
  </si>
  <si>
    <t xml:space="preserve">Flens pakking DN50 110 X 50 X 2 (aantal 2 stuks) </t>
  </si>
  <si>
    <t>Flens pakking DN150 220 X 150 X 2 (aantal 2 stuks)</t>
  </si>
  <si>
    <t>Flens pakking DN80 145 X 80 X 2 (aantal 2 of optioneel 3 stuks)</t>
  </si>
  <si>
    <t xml:space="preserve">Flens pakking DN50 110 X 50 X 2 (aantal 2 of optioneel 3 stuks) </t>
  </si>
  <si>
    <t>Flens pakking DN100 165 X 100 X 2 (aantal 2 of optioneel 3 stuks)</t>
  </si>
  <si>
    <t>Flens pakking DN150 220 X 150 X 2 (aantal 2 of optioneel 3 stuks)</t>
  </si>
  <si>
    <r>
      <t xml:space="preserve">Aquadis DN15 QN 1,5 m3/h 4x4 telw. (incl. keerklep)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</si>
  <si>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DN15 QN1,5 m3/h 5x3 telw. (incl. keerklep) L = 165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</si>
  <si>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DN20 QN2,5 m3/h 5x3 telw. (incl. keerklep) L = 190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</si>
  <si>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DN25 QN3,5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</si>
  <si>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DN30 QN5 m3/h 5x3 telw. L = 260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</si>
  <si>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Aquadis DN40 QN10 m3/h 5x3 telw.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</si>
  <si>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Qn 2,5 m3/h L = 110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</si>
  <si>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Qn 4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</si>
  <si>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DN15 HW Qn 2,5 m3/h L = 110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</si>
  <si>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PE DN20 HW Qn 4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</si>
  <si>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</si>
  <si>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90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</si>
  <si>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DN15 QN1,5 m3/h L = 100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</si>
  <si>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Watermeter Unimag Cyble DN20 QN2,5 m3/h L = 130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</si>
  <si>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</si>
  <si>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DN65 PN16 QN20 m3/h Flens 4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</si>
  <si>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DN80 PN16 QN30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</si>
  <si>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DN100 PN16 QN50 m3/h Flens 8 gaten L = 350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</si>
  <si>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 M DN150 PN16 QN100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</si>
  <si>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Flostar-M DN50 PN16 QN15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</si>
  <si>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DN50 PN16 QN15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</si>
  <si>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DN65 PN16 QN25 m3/h Flens 4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</si>
  <si>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DN80 PN16 QN40 m3/h Flens 8 gaten L = 200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</si>
  <si>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DN100 PN16 QN60 m3/h Flens 8 gaten L = 250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</si>
  <si>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r>
      <t xml:space="preserve">Woltex M DN150 PN16 QN150 m3/h Flens 8 gaten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</si>
  <si>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Energiemeter CF UltraMaXX V retour Qp 1,5 m3/h DN15 L = 110 mm</t>
  </si>
  <si>
    <t>Energiemeter CF UltraMaXX V retour Qp 1,5 m3/h DN15 M-Bus L = 110 mm</t>
  </si>
  <si>
    <t>Energiemeter CF UltraMaXX V retour Qp 1,5 m3/h DN15 Puls Energie L = 110 mm</t>
  </si>
  <si>
    <t>Energiemeter CF UltraMaXX V aanvoer Qp 1,5 m3/h DN15 L = 110 mm</t>
  </si>
  <si>
    <t xml:space="preserve">Energiemeter CF UltraMaXX V aanvoer Qp 1,5 m3/h DN15 M-Bus L = 110 mm </t>
  </si>
  <si>
    <t>Energiemeter CF UltraMaXX V aanvoer Qp 1,5 m3/h DN15 Puls Energie L = 110 mm</t>
  </si>
  <si>
    <t>Energiemeter CF Echo II retour Qp 1,5 m3/h DN15 (warmte/koude) L = 110 mm</t>
  </si>
  <si>
    <t>Energiemeter CF UltraMaXX V retour Qp 2,5 m3/h DN20 L = 130 mm</t>
  </si>
  <si>
    <t>Energiemeter CF UltraMaXX V retour Qp 2,5 m3/h DN20 M-Bus L = 130 mm</t>
  </si>
  <si>
    <t>Energiemeter CF UltraMaXX V retour Qp 2,5 m3/h DN20 Puls Energie L = 130 mm</t>
  </si>
  <si>
    <t>Kogelkraan met temperatuursensor ingang DS6 1" voor DN20 L = 130 mm</t>
  </si>
  <si>
    <t>Energiemeter CF UltraMaXX V aanvoer Qp 2,5 m3/h DN20 L = 130 mm</t>
  </si>
  <si>
    <t>Energiemeter CF UltraMaXX V aanvoer Qp 2,5 m3/h DN20 M-Bus L = 130 mm</t>
  </si>
  <si>
    <t>Energiemeter CF UltraMaXX V aanvoer Qp 2,5 m3/h DN20 Puls Energie L = 130 mm</t>
  </si>
  <si>
    <t>Energiemeter CF UltraMaXX V aanvoer Qp 2,5 M3/h DN20 L = 130 mm</t>
  </si>
  <si>
    <t>Volume-meetdeel energiemeter US Echo II Qp 1,5 m3/h DN15 PS puls/1L</t>
  </si>
  <si>
    <t>Volume-meetdeel energiemeter US Echo II Qp 1,5 m3/h DN15 DS puls/1L</t>
  </si>
  <si>
    <t>Volume-meetdeel energiemeter US Echo II Qp 2,5 m3/h DN20 PS puls/1L</t>
  </si>
  <si>
    <t>Volume-meetdeel energiemeter US Echo II Qp 2,5 m3/h DN20 DS puls/1L</t>
  </si>
  <si>
    <t>Volume-meetdeel energiemeter US Echo II Qp 3,5 m3/h DN25 puls/10L</t>
  </si>
  <si>
    <t>Volume-meetdeel energiemeter US Echo II Qp 6 m3/h DN32 puls/10L</t>
  </si>
  <si>
    <t>Volume-meetdeel energiemeter US Echo II Qp 10 m3/h DN40 puls/10L</t>
  </si>
  <si>
    <t>Volume-meetdeel energiemeter US Echo II Qp 15 m3/h DN50 puls/100L</t>
  </si>
  <si>
    <t>= bijbehorende artikelen (link naar blad2)</t>
  </si>
  <si>
    <t>Art. Nr. TU 200105</t>
  </si>
  <si>
    <t>Art. Nr. Wasco 200039</t>
  </si>
  <si>
    <t>Art. Nr. Rensa 200098</t>
  </si>
  <si>
    <t>Art. Nr. Plieger 200104</t>
  </si>
  <si>
    <t>Art. Nr. Solar 200165</t>
  </si>
  <si>
    <t>Art. Nr. Eriks 200079</t>
  </si>
  <si>
    <t xml:space="preserve">Magneetklep 1/2" type EV020000 608 NC 230 Volt Pmax = 6 bar </t>
  </si>
  <si>
    <t xml:space="preserve">Magneetklep 3/4" type EV030000 608 NC 230 Volt Pmax = 6 bar </t>
  </si>
  <si>
    <t xml:space="preserve">Magneetklep 1" type EV040000 608 NC 230 Volt Pmax = 6 bar </t>
  </si>
  <si>
    <t xml:space="preserve">Magneetklep 5/4" type EV050000 608 NC 230 Volt Pmax = 6 bar </t>
  </si>
  <si>
    <t xml:space="preserve">Magneetklep 11/2" type EV0620000 308 NC 230 Volt Pmax = 3 bar </t>
  </si>
  <si>
    <t xml:space="preserve">Magneetklep 2" type EV070000 308 NC 230 Volt Pmax = 3 bar </t>
  </si>
  <si>
    <t>Afslagveiligheid SSV8511 DN50 veerbereik = 95-200 mbar</t>
  </si>
  <si>
    <r>
      <t xml:space="preserve">Flostar-M DN40 PN16 QN10 m3/h Draad L = 300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</si>
  <si>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EVW Qn1,5 pulsgever voorbereid</t>
  </si>
  <si>
    <t>EVW Qn2,5 pulsgever voorbereid</t>
  </si>
  <si>
    <t>Afleverstations / Gasstraten</t>
  </si>
  <si>
    <r>
      <t xml:space="preserve">Aansluitmateriaal </t>
    </r>
    <r>
      <rPr>
        <vertAlign val="superscript"/>
        <sz val="10"/>
        <rFont val="Tahoma"/>
        <family val="2"/>
      </rPr>
      <t>1)</t>
    </r>
  </si>
  <si>
    <r>
      <t xml:space="preserve">Gasmeters </t>
    </r>
    <r>
      <rPr>
        <vertAlign val="superscript"/>
        <sz val="10"/>
        <rFont val="Tahoma"/>
        <family val="2"/>
      </rPr>
      <t>1)</t>
    </r>
  </si>
  <si>
    <t>gAVC 1200</t>
  </si>
  <si>
    <t>Huishoud balgengasmeters</t>
  </si>
  <si>
    <t>Industriële balgengasmeters</t>
  </si>
  <si>
    <t>Delta Rotorgasmeters</t>
  </si>
  <si>
    <r>
      <t xml:space="preserve">Delta Rotorgasmeters </t>
    </r>
    <r>
      <rPr>
        <vertAlign val="superscript"/>
        <sz val="10"/>
        <rFont val="Tahoma"/>
        <family val="2"/>
      </rPr>
      <t>1)</t>
    </r>
  </si>
  <si>
    <t>Turbine gasmeters</t>
  </si>
  <si>
    <r>
      <t>Turbine gasmeters</t>
    </r>
    <r>
      <rPr>
        <vertAlign val="superscript"/>
        <sz val="10"/>
        <rFont val="Tahoma"/>
        <family val="2"/>
      </rPr>
      <t xml:space="preserve"> 1)</t>
    </r>
  </si>
  <si>
    <t>Gasvoerende meterbeugels</t>
  </si>
  <si>
    <t>Lagedrukmeetopstellingen</t>
  </si>
  <si>
    <t>Lagedrukregelaars  Madas</t>
  </si>
  <si>
    <t>Lagedrukregelaars gAvilar</t>
  </si>
  <si>
    <r>
      <t>Lagedrukregelaars Itron</t>
    </r>
    <r>
      <rPr>
        <vertAlign val="superscript"/>
        <sz val="10"/>
        <rFont val="Tahoma"/>
        <family val="2"/>
      </rPr>
      <t xml:space="preserve"> 1)</t>
    </r>
  </si>
  <si>
    <t>Lagedrukregelaars Sperryn</t>
  </si>
  <si>
    <t>Middendrukregelaars Itron</t>
  </si>
  <si>
    <t>Filters Madas</t>
  </si>
  <si>
    <t>Filters Thielmann</t>
  </si>
  <si>
    <t>Stoffilter DN50 Thielmann type VZEF haaks G-AlSi PN16</t>
  </si>
  <si>
    <r>
      <t>Veiligheden Itron</t>
    </r>
    <r>
      <rPr>
        <vertAlign val="superscript"/>
        <sz val="10"/>
        <rFont val="Tahoma"/>
        <family val="2"/>
      </rPr>
      <t xml:space="preserve"> 1)</t>
    </r>
  </si>
  <si>
    <t>Ultrasone warmtemeters qp 0,6-2,5</t>
  </si>
  <si>
    <t>Accesoires Water &amp; Warmte</t>
  </si>
  <si>
    <t>Ultrasone warmtemeters qp 0,6-15</t>
  </si>
  <si>
    <t>Ultrasone warmtemeters qp 25-150</t>
  </si>
  <si>
    <t>Volume watermeters Aquadis+</t>
  </si>
  <si>
    <t>Enkelstraals huishoudelijke turbine watermeters</t>
  </si>
  <si>
    <t>Industriële watermeters</t>
  </si>
  <si>
    <t>Communicatie modules watermeters</t>
  </si>
  <si>
    <t>1) Niet op productpagina, wel in afbeeldingen catalogus</t>
  </si>
  <si>
    <t>1234567 = nieuw nummer</t>
  </si>
  <si>
    <t>Kolom8</t>
  </si>
  <si>
    <t>28 dagen</t>
  </si>
  <si>
    <t>Levertijd in kalenderdagen</t>
  </si>
  <si>
    <t>10 dagen</t>
  </si>
  <si>
    <t>42 dagen</t>
  </si>
  <si>
    <t>14 dagen</t>
  </si>
  <si>
    <t>56 dagen</t>
  </si>
  <si>
    <t>35 dagen</t>
  </si>
  <si>
    <t>20 dagen</t>
  </si>
  <si>
    <t>0DO6674</t>
  </si>
  <si>
    <t>0DO6675</t>
  </si>
  <si>
    <t>0DO6676</t>
  </si>
  <si>
    <t>0DO6677</t>
  </si>
  <si>
    <t>0DO6678</t>
  </si>
  <si>
    <t>0731464</t>
  </si>
  <si>
    <t>0731461</t>
  </si>
  <si>
    <t>0731465</t>
  </si>
  <si>
    <t>0731466</t>
  </si>
  <si>
    <t>0DO6679</t>
  </si>
  <si>
    <t>0731460</t>
  </si>
  <si>
    <t>0731462</t>
  </si>
  <si>
    <t>0731463</t>
  </si>
  <si>
    <t>0731467</t>
  </si>
  <si>
    <t>0BN1840</t>
  </si>
  <si>
    <t>0BN1841</t>
  </si>
  <si>
    <t>0EK8353</t>
  </si>
  <si>
    <t>0EK8354</t>
  </si>
  <si>
    <t>0EK8355</t>
  </si>
  <si>
    <t>0EK8356</t>
  </si>
  <si>
    <t>0AG0173</t>
  </si>
  <si>
    <t>0731025</t>
  </si>
  <si>
    <t>0731026</t>
  </si>
  <si>
    <t>0731027</t>
  </si>
  <si>
    <t>0731028</t>
  </si>
  <si>
    <t>0731041</t>
  </si>
  <si>
    <t>0EK8367</t>
  </si>
  <si>
    <t>0731042</t>
  </si>
  <si>
    <t>0731038</t>
  </si>
  <si>
    <t>0731043</t>
  </si>
  <si>
    <t>0731039</t>
  </si>
  <si>
    <t>0EK8369</t>
  </si>
  <si>
    <t>0EK8370</t>
  </si>
  <si>
    <t>0EK8371</t>
  </si>
  <si>
    <t>0BN1868</t>
  </si>
  <si>
    <t>0EK8372</t>
  </si>
  <si>
    <t>0731017</t>
  </si>
  <si>
    <t>0731018</t>
  </si>
  <si>
    <t>0731019</t>
  </si>
  <si>
    <t>0731020</t>
  </si>
  <si>
    <t>0731021</t>
  </si>
  <si>
    <t>0731199</t>
  </si>
  <si>
    <t>0731198</t>
  </si>
  <si>
    <t>0BN1878</t>
  </si>
  <si>
    <t>0731045</t>
  </si>
  <si>
    <t>0731034</t>
  </si>
  <si>
    <t>0731035</t>
  </si>
  <si>
    <t>0731036</t>
  </si>
  <si>
    <t>0EK8376</t>
  </si>
  <si>
    <t>0BN1901</t>
  </si>
  <si>
    <t>0EK8391</t>
  </si>
  <si>
    <t>0BN1903</t>
  </si>
  <si>
    <t>0EK8392</t>
  </si>
  <si>
    <t>0EK8393</t>
  </si>
  <si>
    <t>0EK8394</t>
  </si>
  <si>
    <t>0EK8395</t>
  </si>
  <si>
    <t>0EK8396</t>
  </si>
  <si>
    <t>0EK8397</t>
  </si>
  <si>
    <t>0EK8402</t>
  </si>
  <si>
    <t>0EK8403</t>
  </si>
  <si>
    <t>0BN1900</t>
  </si>
  <si>
    <t>0731113</t>
  </si>
  <si>
    <t>0BN1942</t>
  </si>
  <si>
    <t>0BN1943</t>
  </si>
  <si>
    <t>0EK8412</t>
  </si>
  <si>
    <t>0EK8413</t>
  </si>
  <si>
    <t>0EK8414</t>
  </si>
  <si>
    <t>0BN1925</t>
  </si>
  <si>
    <t>0EK8415</t>
  </si>
  <si>
    <t>0EK8416</t>
  </si>
  <si>
    <t>0EK8417</t>
  </si>
  <si>
    <t>0DO6680</t>
  </si>
  <si>
    <t>0ET4783</t>
  </si>
  <si>
    <t>0DO6681</t>
  </si>
  <si>
    <t>0BN1958</t>
  </si>
  <si>
    <t>0EK8418</t>
  </si>
  <si>
    <t>0731438</t>
  </si>
  <si>
    <t>0731437</t>
  </si>
  <si>
    <t>0731436</t>
  </si>
  <si>
    <t>0ET4786</t>
  </si>
  <si>
    <t>0ET4787</t>
  </si>
  <si>
    <t>0ET4788</t>
  </si>
  <si>
    <t>0DO6682</t>
  </si>
  <si>
    <t>0EK8419</t>
  </si>
  <si>
    <t>0EK8420</t>
  </si>
  <si>
    <t>0EK8421</t>
  </si>
  <si>
    <t>0EK8422</t>
  </si>
  <si>
    <t>0DO6683</t>
  </si>
  <si>
    <t>0DO6685</t>
  </si>
  <si>
    <t>0DO6684</t>
  </si>
  <si>
    <t>0DO6686</t>
  </si>
  <si>
    <t>0DO6687</t>
  </si>
  <si>
    <t>0DO6688</t>
  </si>
  <si>
    <t>0EK8423</t>
  </si>
  <si>
    <t>0EK8424</t>
  </si>
  <si>
    <t>0DO6689</t>
  </si>
  <si>
    <t>0DO6690</t>
  </si>
  <si>
    <t>0DO6691</t>
  </si>
  <si>
    <t>0DO6692</t>
  </si>
  <si>
    <t>0DO6693</t>
  </si>
  <si>
    <t>0DO6850</t>
  </si>
  <si>
    <t>0DO6851</t>
  </si>
  <si>
    <t>0DO6852</t>
  </si>
  <si>
    <t>0DO6853</t>
  </si>
  <si>
    <t>0DO6854</t>
  </si>
  <si>
    <t>0DO6855</t>
  </si>
  <si>
    <t>0DO6857</t>
  </si>
  <si>
    <t>0DO6858</t>
  </si>
  <si>
    <t>0DO6859</t>
  </si>
  <si>
    <t>0DO6860</t>
  </si>
  <si>
    <t>0DO6856</t>
  </si>
  <si>
    <t>0DO6864</t>
  </si>
  <si>
    <t>0DO6861</t>
  </si>
  <si>
    <t>0DO6862</t>
  </si>
  <si>
    <t>0DO6863</t>
  </si>
  <si>
    <t>= artikel is/komt te vervallen</t>
  </si>
  <si>
    <t>Meteraansluitset incl. regelaar G10/16 1/2" h.o.h. 300 mm</t>
  </si>
  <si>
    <t>Meteraansluitset incl. regelaar G25 2" h.o.h. 400 mm</t>
  </si>
  <si>
    <t>= nieuw (vervangend) artikel</t>
  </si>
  <si>
    <t>Gaasfilterpakking DN 50</t>
  </si>
  <si>
    <t>Gaasfilterpakking DN 80</t>
  </si>
  <si>
    <t>Gaasfilterpakking DN 100</t>
  </si>
  <si>
    <t>Gaasfilterpakking DN 150</t>
  </si>
  <si>
    <t xml:space="preserve">Volumemeetdeel energiemeter Axonic Qp 25 m3/h DN65 Warmte </t>
  </si>
  <si>
    <t>Volumemeetdeel energiemeter Axonic Qp 40 m3/h DN80 Warmte</t>
  </si>
  <si>
    <t>Volumemeetdeel energiemeter Axonic Qp 60 m3/h DN100 Warmte</t>
  </si>
  <si>
    <t>Volumemeetdeel energiemeter Axonic Qp 150 m3/h Dn150 Warmte</t>
  </si>
  <si>
    <t>Volumemeetdeel energiemeter Axonic Qp 25 m3/h DN65 Koude</t>
  </si>
  <si>
    <t>Volumemeetdeel energiemeter Axonic Qp 40 m3/h DN80 Koude</t>
  </si>
  <si>
    <t>Volumemeetdeel energiemeter Axonic Qp 60 m3/h DN100 Koude</t>
  </si>
  <si>
    <t>Volumemeetdeel energiemeter Axonic Qp 150 m3/h DN150 Koude</t>
  </si>
  <si>
    <t>Volumemeetdeel energiemeter US Echo II Qp 1,5 m3/h DN15 DS puls/1L</t>
  </si>
  <si>
    <t>Volumemeetdeel energiemeter US Echo II Qp 2,5 m3/h DN20 DS puls/1L</t>
  </si>
  <si>
    <t>Volumemeetdeel energiemeter US Echo II Qp 1,5 m3/h DN15 PS puls/1L</t>
  </si>
  <si>
    <t>Volumemeetdeel energiemeter US Echo II Qp 2,5 m3/h DN20 PS puls/1L</t>
  </si>
  <si>
    <t>Volumemeetdeel energiemeter US Echo II Qp 3,5 m3/h DN25 puls/10L</t>
  </si>
  <si>
    <t>Volumemeetdeel energiemeter US Echo II Qp 6 m3/h DN32 puls/10L</t>
  </si>
  <si>
    <t>Volumemeetdeel energiemeter US Echo II Qp 10 m3/h DN40 puls/10L</t>
  </si>
  <si>
    <t>Volumemeetdeel energiemeter US Echo II Qp 15 m3/h DN50 puls/100L</t>
  </si>
  <si>
    <r>
      <t xml:space="preserve">Flostar M DN150 PN16 QN100 m3/h Flens 8 gaten L - 450 mm max 50 </t>
    </r>
    <r>
      <rPr>
        <vertAlign val="superscript"/>
        <sz val="10"/>
        <rFont val="Tahoma"/>
        <family val="2"/>
      </rPr>
      <t>0</t>
    </r>
    <r>
      <rPr>
        <sz val="10"/>
        <rFont val="Tahoma"/>
        <family val="2"/>
      </rPr>
      <t>C</t>
    </r>
  </si>
  <si>
    <t>Regelaar 233-12-8-62 DN50 klep 3/8" Pi=8 bar Pu=100 mbar uitw. inpuls</t>
  </si>
  <si>
    <t xml:space="preserve">Regelaar 133-8-62 RP 1" klep 5/16" Pi=2 bar Pu=30 mbar uitw. inpuls </t>
  </si>
  <si>
    <t>Regelaar 233-12-4-62 DN50 klep 3/4" Pi=4 bar Pu=100 mbar inw. inpuls</t>
  </si>
  <si>
    <t>Regelaar RR16-50-24-12N-SL-IZN Pi=8 bar Pu=100 mbar</t>
  </si>
  <si>
    <t>Regelaar 233-12-8-62 DN50 klep 3/8" Pi=8 bar  Pu=100 mbar inw. inpuls</t>
  </si>
  <si>
    <t xml:space="preserve">Regelaar RB2611 1" x 11/2" Pi=8 bar Pu=30 mbar Q=70 m3/h inw. inp </t>
  </si>
  <si>
    <t>Regelaar RB2311 zitting 14 mm Pi=8 bar Pu=30 mbar Q=60 m3/h inw. Inp</t>
  </si>
  <si>
    <t>Regelaar RB2611 1" x 11/2" Pi=8 bar  Pu=100 mbar  Q=70 m3/h inw. inpuls</t>
  </si>
  <si>
    <t>Reg. RB2311 zitting 14 mm Pi=8 bar Pu=100 mbar Q=60 m3/h inw. inpuls</t>
  </si>
  <si>
    <t>Regelaar Madas 3/4" FR03 020 Pu=18-40mb Pmax=0,5 bar</t>
  </si>
  <si>
    <t>Regelaar Madas 1" FR04 020 Pu=18-40mb Pmax=0,5 bar</t>
  </si>
  <si>
    <t>Regelaar Madas 5/4" FR05 030 Pu=20-36mb Pmax=0,5 bar</t>
  </si>
  <si>
    <t>Regelaar Madas 11/2" FR06 030 Pu=20-36mb Pmax=0,5 bar</t>
  </si>
  <si>
    <t>Regelaar Madas 2" FR07 030 Pu=20-36mb Pmax=0,5 bar</t>
  </si>
  <si>
    <t>Regelaar Madas 1/2" FR02 020 Pu=18-40mb Pmax=0,5 bar</t>
  </si>
  <si>
    <t>Reg. Madas FRG50-30 DN50 Pi = 0,5 bar Pu=20-36 mbar</t>
  </si>
  <si>
    <t>Reg. Madas FX09-30 DN80 Pi = 0,5 bar Pu=22-58 mbar</t>
  </si>
  <si>
    <t>Reg. Madas FX10-30 DN100 Pi = 0,5 bar Pu=27-55 mb</t>
  </si>
  <si>
    <t>Regelaar Madas 1/2" FBC02Z 120 Pmax=5 bar Pu=30 mbar</t>
  </si>
  <si>
    <t>Regelaar Madas 1/2" FBC02Z 130 Pmax=5 bar Pu=100 mbar</t>
  </si>
  <si>
    <t>Regelaar Madas 3/4" FBC03Z 120 Pmax=5 bar Pu=30 mbar</t>
  </si>
  <si>
    <t>Regelaar Madas 3/4" FBC03Z 130 Pmax=5 bar Pu=100 mbar</t>
  </si>
  <si>
    <t>Regelaar Madas 1" FBC04Z 120 Pmax=5 bar Pu=30 mbar</t>
  </si>
  <si>
    <t>Regelaar Madas 1" FBC04Z 130 Pmax=5 bar Pu=100 mbar</t>
  </si>
  <si>
    <t>Regelaar Madas 1/2" FB2Z 110 Pmax=5 bar Pu=30 mbar</t>
  </si>
  <si>
    <t>Regelaar Madas 1/2" FB2Z 130 Pmax=5 bar Pu=100 mbar</t>
  </si>
  <si>
    <t>Regelaar Madas 3/4" FB3Z 110 Pmax=5 bar Pu=30 mbar</t>
  </si>
  <si>
    <t>Regelaar Madas 3/4" FB3Z 130 Pmax=5 bar Pu=100 mbar</t>
  </si>
  <si>
    <t>Regelaar Madas 1" FB4Z 110 Pmax=5 bar Pu=30 mbar</t>
  </si>
  <si>
    <t>Regelaar Madas 1" FB4Z 130 Pmax=5 bar Pu=100 mbar</t>
  </si>
  <si>
    <t>Regelaar + SSV Madas 3/4" FRG/2MB  Pmax=1 bar Pu=30 mbar</t>
  </si>
  <si>
    <t>Regelaar + SSV Madas 1" FRG/2MB  Pmax=1 bar Pu=30 mbar</t>
  </si>
  <si>
    <t>Regelaar + SSV Madas 11/2" FRG/2MB  Pmax=1 bar Pu=30 mbar</t>
  </si>
  <si>
    <t>Regelaar Madas HAAKS 2" Pmax=0,5 bar Pu=30 mbar</t>
  </si>
  <si>
    <t xml:space="preserve">Afslagveiligheid SVV8211 1" veerbereik = 95-200 mbar </t>
  </si>
  <si>
    <t>Turbinegasmeter MZ50 DN50 PN16 Q = 6 - 100 Nm3/h L = 60 mm</t>
  </si>
  <si>
    <t>Turbinegasmeter MZ80 DN80 PN16 Q = 10 - 250 Nm3/h L = 120 mm</t>
  </si>
  <si>
    <t>Turbinegasmeter MZ100 DN100 PN16 Q = 16 - 400 Nm3/h L = 150 mm</t>
  </si>
  <si>
    <t>Turbinegasmeter MZ150 DN150 PN16 Q = 100 - 1600 Nm3/h L = 200 mm</t>
  </si>
  <si>
    <t>Impulsgever type NI-3 Metrix</t>
  </si>
  <si>
    <t>Balgengasmeter G4 3/4" 6 Nm3/h hoh 220 mm Metrix (zonder koppelingen)</t>
  </si>
  <si>
    <t>Balgengasmeter G6 3/4" 10 Nm3/h hoh 220 mm Metrix (zonder koppelingen)</t>
  </si>
  <si>
    <t>Balgengasmeter G10 5/4" 16 Nm3/h hoh 250 mm (zonder koppelingen)</t>
  </si>
  <si>
    <t>Balgengasmeter G16 11/2" 25 Nm3/h hoh 300 mm (zonder koppelingen)</t>
  </si>
  <si>
    <t>Balgengasmeter G25 2" 40 Nm3/h hoh 400 mm (zonder koppelingen)</t>
  </si>
  <si>
    <t>EVHI gAVC 1200L drukbereik 0,6 - 2 bara batterij gevoed</t>
  </si>
  <si>
    <t>EVHI gAVC 1200L drukbereik 0,9 - 6 bara batterij gevoed</t>
  </si>
  <si>
    <t>EVHI gAVC 1200L drukbereik 2,5 - 14 bara batterij gevoed</t>
  </si>
  <si>
    <t>Aansluitpakket PEKO22</t>
  </si>
  <si>
    <t xml:space="preserve">Regelaar 133-4-62 RP 1" klep 3/16" Pi=8 bar Pu=30 mbar inw. inpuls </t>
  </si>
  <si>
    <t>Verkoopprijs per stuk oud</t>
  </si>
  <si>
    <t>Combinatie producten groothandel</t>
  </si>
  <si>
    <t>Gasmeterpakket G1,6 incl. ophangbeugel en koppelingen</t>
  </si>
  <si>
    <t>Balgengasmeter G1,6 3/4" 2,5 Nm3/h hoh 100 mm (zonder koppelingen)</t>
  </si>
  <si>
    <t>Aansluitbeugelpakket G4/6 100MB PEKO22 PD=30MB QMAX=10M3/H</t>
  </si>
  <si>
    <t>Laatst bijgewerkt d.d 06012025</t>
  </si>
  <si>
    <t>Prijslijst producten groothandel - 1 april 2025 t/m 30 maart 2026</t>
  </si>
  <si>
    <t>Gasmeterpakket G4 incl. ophangbeugel en koppelingen</t>
  </si>
  <si>
    <t>Gasmeterpakket G6 incl. ophangbeugel en koppelingen</t>
  </si>
  <si>
    <t>Aquadis DN15 QN 1,5 m3/h 4x4 telw. (incl. keerklep) L = 110 mm (zie 71958)</t>
  </si>
  <si>
    <t>Aquadis DN15 QN 1,5 m3/h 5x3 telw. (incl. keerklep) L = 110 mm max 50°C</t>
  </si>
  <si>
    <t>Aquadis DN15 QN1,5 m3/h 5x3 telw. L = 110 mm max 90 °C</t>
  </si>
  <si>
    <t>Aquadis DN15 QN1,5 m3/h 5x3 telw. (incl. keerklep) L = 165 mm max 50 °C</t>
  </si>
  <si>
    <t>Aquadis DN20 QN2,5 m3/h 5x3 telw. (incl. keerklep) L = 190 mm max 50 °C</t>
  </si>
  <si>
    <t>Aquadis DN25 QN3,5 m3/h 5x3 telw. L = 260 mm max 50 °C</t>
  </si>
  <si>
    <t>Aquadis DN30 QN5 m3/h 5x3 telw. L = 260 mm max 50 °C</t>
  </si>
  <si>
    <t>Aquadis DN40 QN10 m3/h 5x3 telw. L = 300 mm max 50 °C</t>
  </si>
  <si>
    <t>Woltex M DN50 PN16 QN15 m3/h Flens 4 gaten L = 200 mm max 30 °C</t>
  </si>
  <si>
    <t>Woltex M DN65 PN16 QN25 m3/h Flens 4 gaten L = 200 mm max 30 °C</t>
  </si>
  <si>
    <t>Woltex M DN80 PN16 QN40 m3/h Flens 8 gaten L = 200 mm max 30 °C</t>
  </si>
  <si>
    <t>Woltex M DN100 PN16 QN60 m3/h Flens 8 gaten L = 250 mm max 30 °C</t>
  </si>
  <si>
    <t>Woltex M DN150 PN16 QN150 m3/h Flens 8 gaten L = 300 mm max 30 °C</t>
  </si>
  <si>
    <t>Flodis DN15 QN1,5 m3/h (incl. keerklep) L = 165 mm max 50 °C</t>
  </si>
  <si>
    <t>Flodis DN20 QN2,5 m3/h (incl. keerklep) L = 190 mm max 50 °C</t>
  </si>
  <si>
    <t>Flodis DN25 QN3,5 m3/h L = 260 mm max 50 °C</t>
  </si>
  <si>
    <t>Flodis DN32 QN6 m3/h L = 260 max 50 °C</t>
  </si>
  <si>
    <t>Watermeter Unimag PE DN15 HW Qn 2,5 m3/h L = 110 mm max 90 °C Zie 72240</t>
  </si>
  <si>
    <t>Watermeter Unimag PE DN20 HW Qn 4 m3/h L = 130 mm max 90 °C Zie 72241</t>
  </si>
  <si>
    <t>Energiemeter CF UltraMaXX V retour Qp 1,5 m3/h DN15 L = 110 mm Zie 73343</t>
  </si>
  <si>
    <t>Energiemeter CF UltraMaXX V retour Qp 2,5 m3/h DN20 L = 130 mm Zie 73344</t>
  </si>
  <si>
    <r>
      <t xml:space="preserve">Regelaar Sperryn G1000-C ½ Pi </t>
    </r>
    <r>
      <rPr>
        <sz val="8"/>
        <color theme="0" tint="-0.249977111117893"/>
        <rFont val="Arial"/>
        <family val="2"/>
        <charset val="238"/>
      </rPr>
      <t>max</t>
    </r>
    <r>
      <rPr>
        <sz val="10"/>
        <color theme="0" tint="-0.249977111117893"/>
        <rFont val="Arial"/>
        <family val="2"/>
        <charset val="238"/>
      </rPr>
      <t xml:space="preserve"> = 200 mbar Pu = 30 mbar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</si>
</sst>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$&quot;#,##0.00"/>
    <numFmt numFmtId="165" formatCode="_ [$€-413]\ * #,##0.00_ ;_ [$€-413]\ * \-#,##0.00_ ;_ [$€-413]\ * &quot;-&quot;??_ ;_ @_ "/>
    <numFmt numFmtId="166" formatCode="0.0"/>
  </numFmts>
  <fonts count="3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26"/>
      <name val="Tahoma"/>
      <family val="2"/>
    </font>
    <font>
      <b/>
      <i/>
      <sz val="9"/>
      <name val="Tahoma"/>
      <family val="2"/>
    </font>
    <font>
      <b/>
      <sz val="10"/>
      <color indexed="9"/>
      <name val="Tahoma"/>
      <family val="2"/>
    </font>
    <font>
      <sz val="10"/>
      <color rgb="FF0070C0"/>
      <name val="Tahoma"/>
      <family val="2"/>
    </font>
    <font>
      <sz val="10"/>
      <color rgb="FFFF0000"/>
      <name val="Tahoma"/>
      <family val="2"/>
    </font>
    <font>
      <vertAlign val="superscript"/>
      <sz val="10"/>
      <name val="Arial"/>
      <family val="2"/>
      <charset val="238"/>
    </font>
    <font>
      <sz val="10"/>
      <name val="Arial"/>
      <family val="2"/>
    </font>
    <font>
      <i/>
      <sz val="10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vertAlign val="superscript"/>
      <sz val="10"/>
      <name val="Tahoma"/>
      <family val="2"/>
    </font>
    <font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rgb="FF0070C0"/>
      <name val="Tahoma"/>
      <family val="2"/>
    </font>
    <font>
      <sz val="10"/>
      <color rgb="FF00B050"/>
      <name val="Tahoma"/>
      <family val="2"/>
    </font>
    <font>
      <b/>
      <sz val="10"/>
      <color theme="3" tint="-0.249977111117893"/>
      <name val="Tahoma"/>
      <family val="2"/>
    </font>
    <font>
      <sz val="10"/>
      <color theme="0" tint="-0.249977111117893"/>
      <name val="Tahoma"/>
      <family val="2"/>
    </font>
    <font>
      <sz val="8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9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 style="medium">
        <color indexed="23"/>
      </right>
      <top style="thin">
        <color indexed="22"/>
      </top>
      <bottom/>
      <diagonal/>
    </border>
    <border>
      <left style="medium">
        <color indexed="23"/>
      </left>
      <right/>
      <top style="thin">
        <color indexed="22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thick">
        <color theme="3" tint="-0.24994659260841701"/>
      </bottom>
      <diagonal/>
    </border>
    <border>
      <left/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 style="medium">
        <color indexed="64"/>
      </bottom>
      <diagonal/>
    </border>
    <border>
      <left/>
      <right style="medium">
        <color indexed="23"/>
      </right>
      <top/>
      <bottom style="thin">
        <color indexed="22"/>
      </bottom>
      <diagonal/>
    </border>
    <border>
      <left style="medium">
        <color indexed="23"/>
      </left>
      <right style="medium">
        <color indexed="23"/>
      </right>
      <top/>
      <bottom style="thin">
        <color indexed="22"/>
      </bottom>
      <diagonal/>
    </border>
    <border>
      <left style="medium">
        <color theme="0"/>
      </left>
      <right style="medium">
        <color theme="0"/>
      </right>
      <top style="thick">
        <color theme="3" tint="-0.24994659260841701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2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0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indexed="64"/>
      </bottom>
      <diagonal/>
    </border>
    <border>
      <left style="medium">
        <color theme="0" tint="-4.9989318521683403E-2"/>
      </left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 style="medium">
        <color theme="0"/>
      </right>
      <top style="double">
        <color auto="1"/>
      </top>
      <bottom style="double">
        <color theme="0"/>
      </bottom>
      <diagonal/>
    </border>
    <border>
      <left style="medium">
        <color theme="0"/>
      </left>
      <right/>
      <top style="double">
        <color auto="1"/>
      </top>
      <bottom style="double">
        <color theme="0"/>
      </bottom>
      <diagonal/>
    </border>
    <border>
      <left/>
      <right/>
      <top style="double">
        <color auto="1"/>
      </top>
      <bottom style="double">
        <color theme="0"/>
      </bottom>
      <diagonal/>
    </border>
    <border>
      <left/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double">
        <color theme="0"/>
      </top>
      <bottom/>
      <diagonal/>
    </border>
    <border>
      <left style="medium">
        <color theme="0"/>
      </left>
      <right style="medium">
        <color theme="0" tint="-4.9989318521683403E-2"/>
      </right>
      <top style="double">
        <color theme="0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theme="0" tint="-4.9989318521683403E-2"/>
      </right>
      <top/>
      <bottom style="medium">
        <color indexed="64"/>
      </bottom>
      <diagonal/>
    </border>
    <border>
      <left/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 style="medium">
        <color indexed="64"/>
      </top>
      <bottom/>
      <diagonal/>
    </border>
    <border>
      <left style="medium">
        <color indexed="23"/>
      </left>
      <right style="medium">
        <color indexed="23"/>
      </right>
      <top style="medium">
        <color indexed="64"/>
      </top>
      <bottom/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 style="thin">
        <color indexed="64"/>
      </right>
      <top/>
      <bottom/>
      <diagonal/>
    </border>
    <border>
      <left style="medium">
        <color theme="0"/>
      </left>
      <right/>
      <top style="double">
        <color auto="1"/>
      </top>
      <bottom/>
      <diagonal/>
    </border>
    <border>
      <left style="medium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thick">
        <color indexed="23"/>
      </right>
      <top/>
      <bottom/>
      <diagonal/>
    </border>
    <border>
      <left style="thick">
        <color indexed="23"/>
      </left>
      <right style="double">
        <color indexed="23"/>
      </right>
      <top/>
      <bottom/>
      <diagonal/>
    </border>
    <border>
      <left style="medium">
        <color indexed="23"/>
      </left>
      <right style="double">
        <color indexed="2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double">
        <color indexed="23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medium">
        <color indexed="23"/>
      </right>
      <top style="medium">
        <color indexed="64"/>
      </top>
      <bottom/>
      <diagonal/>
    </border>
    <border>
      <left style="medium">
        <color indexed="23"/>
      </left>
      <right/>
      <top/>
      <bottom style="thin">
        <color indexed="22"/>
      </bottom>
      <diagonal/>
    </border>
    <border>
      <left style="medium">
        <color indexed="23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medium">
        <color indexed="64"/>
      </top>
      <bottom/>
      <diagonal/>
    </border>
    <border>
      <left style="double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medium">
        <color indexed="23"/>
      </right>
      <top/>
      <bottom/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medium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medium">
        <color indexed="23"/>
      </right>
      <top style="thin">
        <color indexed="22"/>
      </top>
      <bottom/>
      <diagonal/>
    </border>
    <border>
      <left style="double">
        <color indexed="23"/>
      </left>
      <right/>
      <top style="thin">
        <color indexed="22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3" fillId="0" borderId="0" applyNumberFormat="0" applyFill="0" applyBorder="0" applyAlignment="0" applyProtection="0"/>
  </cellStyleXfs>
  <cellXfs count="201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165" fontId="5" fillId="0" borderId="1" xfId="1" applyNumberFormat="1" applyFont="1" applyFill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44" fontId="5" fillId="0" borderId="1" xfId="1" applyFont="1" applyFill="1" applyBorder="1"/>
    <xf numFmtId="0" fontId="5" fillId="0" borderId="1" xfId="0" quotePrefix="1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4" fillId="2" borderId="0" xfId="0" applyFont="1" applyFill="1"/>
    <xf numFmtId="0" fontId="15" fillId="0" borderId="5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5" fillId="2" borderId="0" xfId="0" quotePrefix="1" applyFont="1" applyFill="1" applyAlignment="1">
      <alignment horizontal="left"/>
    </xf>
    <xf numFmtId="0" fontId="19" fillId="0" borderId="1" xfId="0" applyFont="1" applyBorder="1" applyAlignment="1">
      <alignment wrapText="1"/>
    </xf>
    <xf numFmtId="0" fontId="19" fillId="0" borderId="14" xfId="0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16" fillId="0" borderId="14" xfId="0" applyFont="1" applyBorder="1" applyAlignment="1">
      <alignment wrapText="1"/>
    </xf>
    <xf numFmtId="0" fontId="20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/>
    </xf>
    <xf numFmtId="0" fontId="20" fillId="2" borderId="0" xfId="0" applyFont="1" applyFill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wrapText="1"/>
    </xf>
    <xf numFmtId="0" fontId="15" fillId="0" borderId="13" xfId="0" quotePrefix="1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5" fillId="0" borderId="13" xfId="0" quotePrefix="1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24" fillId="0" borderId="0" xfId="0" applyFont="1" applyAlignment="1">
      <alignment horizontal="center"/>
    </xf>
    <xf numFmtId="0" fontId="26" fillId="3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16" xfId="0" quotePrefix="1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6" xfId="0" applyFont="1" applyBorder="1" applyAlignment="1">
      <alignment wrapText="1"/>
    </xf>
    <xf numFmtId="0" fontId="5" fillId="0" borderId="37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10" fillId="0" borderId="37" xfId="0" applyFont="1" applyBorder="1" applyAlignment="1">
      <alignment horizontal="center" wrapText="1"/>
    </xf>
    <xf numFmtId="0" fontId="5" fillId="0" borderId="37" xfId="0" applyFont="1" applyBorder="1" applyAlignment="1">
      <alignment wrapText="1"/>
    </xf>
    <xf numFmtId="0" fontId="23" fillId="0" borderId="16" xfId="7" applyFill="1" applyBorder="1" applyAlignment="1">
      <alignment horizontal="center"/>
    </xf>
    <xf numFmtId="0" fontId="15" fillId="0" borderId="37" xfId="0" quotePrefix="1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5" fillId="0" borderId="5" xfId="0" quotePrefix="1" applyFont="1" applyBorder="1" applyAlignment="1">
      <alignment horizontal="center" wrapText="1"/>
    </xf>
    <xf numFmtId="0" fontId="5" fillId="0" borderId="37" xfId="0" quotePrefix="1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23" fillId="0" borderId="5" xfId="7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16" xfId="0" applyFont="1" applyBorder="1"/>
    <xf numFmtId="0" fontId="19" fillId="0" borderId="5" xfId="0" applyFont="1" applyBorder="1" applyAlignment="1">
      <alignment wrapText="1"/>
    </xf>
    <xf numFmtId="0" fontId="19" fillId="0" borderId="37" xfId="0" quotePrefix="1" applyFont="1" applyBorder="1" applyAlignment="1">
      <alignment wrapText="1"/>
    </xf>
    <xf numFmtId="0" fontId="19" fillId="0" borderId="16" xfId="0" applyFont="1" applyBorder="1" applyAlignment="1">
      <alignment horizontal="center" wrapText="1"/>
    </xf>
    <xf numFmtId="0" fontId="19" fillId="0" borderId="16" xfId="0" applyFont="1" applyBorder="1" applyAlignment="1">
      <alignment wrapText="1"/>
    </xf>
    <xf numFmtId="0" fontId="19" fillId="0" borderId="37" xfId="0" applyFont="1" applyBorder="1" applyAlignment="1">
      <alignment wrapText="1"/>
    </xf>
    <xf numFmtId="0" fontId="19" fillId="0" borderId="16" xfId="0" quotePrefix="1" applyFont="1" applyBorder="1" applyAlignment="1">
      <alignment wrapText="1"/>
    </xf>
    <xf numFmtId="0" fontId="5" fillId="0" borderId="16" xfId="0" quotePrefix="1" applyFont="1" applyBorder="1" applyAlignment="1">
      <alignment wrapText="1"/>
    </xf>
    <xf numFmtId="0" fontId="19" fillId="0" borderId="37" xfId="0" applyFont="1" applyBorder="1" applyAlignment="1">
      <alignment horizontal="center" wrapText="1"/>
    </xf>
    <xf numFmtId="0" fontId="19" fillId="0" borderId="16" xfId="0" quotePrefix="1" applyFont="1" applyBorder="1" applyAlignment="1">
      <alignment horizontal="center" wrapText="1"/>
    </xf>
    <xf numFmtId="0" fontId="5" fillId="0" borderId="38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0" fontId="19" fillId="0" borderId="16" xfId="0" applyFont="1" applyBorder="1" applyAlignment="1">
      <alignment horizontal="center"/>
    </xf>
    <xf numFmtId="0" fontId="23" fillId="0" borderId="17" xfId="7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5" fillId="5" borderId="2" xfId="0" quotePrefix="1" applyFont="1" applyFill="1" applyBorder="1" applyAlignment="1">
      <alignment horizontal="center" wrapText="1"/>
    </xf>
    <xf numFmtId="0" fontId="20" fillId="4" borderId="2" xfId="0" quotePrefix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165" fontId="5" fillId="0" borderId="16" xfId="1" applyNumberFormat="1" applyFont="1" applyFill="1" applyBorder="1"/>
    <xf numFmtId="164" fontId="5" fillId="0" borderId="40" xfId="0" applyNumberFormat="1" applyFont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164" fontId="16" fillId="0" borderId="40" xfId="0" applyNumberFormat="1" applyFont="1" applyBorder="1" applyAlignment="1">
      <alignment horizontal="center"/>
    </xf>
    <xf numFmtId="0" fontId="20" fillId="4" borderId="16" xfId="0" applyFont="1" applyFill="1" applyBorder="1" applyAlignment="1">
      <alignment horizontal="center"/>
    </xf>
    <xf numFmtId="165" fontId="5" fillId="0" borderId="41" xfId="1" applyNumberFormat="1" applyFont="1" applyFill="1" applyBorder="1"/>
    <xf numFmtId="164" fontId="5" fillId="0" borderId="42" xfId="0" applyNumberFormat="1" applyFont="1" applyBorder="1" applyAlignment="1">
      <alignment horizontal="center"/>
    </xf>
    <xf numFmtId="164" fontId="16" fillId="0" borderId="42" xfId="0" applyNumberFormat="1" applyFont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165" fontId="5" fillId="0" borderId="14" xfId="1" applyNumberFormat="1" applyFont="1" applyFill="1" applyBorder="1"/>
    <xf numFmtId="164" fontId="16" fillId="0" borderId="43" xfId="0" applyNumberFormat="1" applyFont="1" applyBorder="1" applyAlignment="1">
      <alignment horizontal="center"/>
    </xf>
    <xf numFmtId="0" fontId="20" fillId="4" borderId="44" xfId="0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0" fontId="5" fillId="5" borderId="46" xfId="0" applyFont="1" applyFill="1" applyBorder="1" applyAlignment="1">
      <alignment horizontal="center"/>
    </xf>
    <xf numFmtId="0" fontId="15" fillId="0" borderId="4" xfId="0" quotePrefix="1" applyFont="1" applyBorder="1" applyAlignment="1">
      <alignment horizontal="center" wrapText="1"/>
    </xf>
    <xf numFmtId="44" fontId="5" fillId="0" borderId="5" xfId="1" applyFont="1" applyFill="1" applyBorder="1"/>
    <xf numFmtId="164" fontId="5" fillId="0" borderId="6" xfId="0" applyNumberFormat="1" applyFont="1" applyBorder="1" applyAlignment="1">
      <alignment horizontal="center"/>
    </xf>
    <xf numFmtId="0" fontId="15" fillId="5" borderId="37" xfId="0" quotePrefix="1" applyFont="1" applyFill="1" applyBorder="1" applyAlignment="1">
      <alignment horizontal="center" wrapText="1"/>
    </xf>
    <xf numFmtId="44" fontId="5" fillId="0" borderId="16" xfId="1" applyFont="1" applyFill="1" applyBorder="1"/>
    <xf numFmtId="164" fontId="5" fillId="0" borderId="47" xfId="0" applyNumberFormat="1" applyFont="1" applyBorder="1" applyAlignment="1">
      <alignment horizontal="center"/>
    </xf>
    <xf numFmtId="165" fontId="5" fillId="0" borderId="16" xfId="1" applyNumberFormat="1" applyFont="1" applyFill="1" applyBorder="1" applyAlignment="1">
      <alignment horizontal="center"/>
    </xf>
    <xf numFmtId="164" fontId="16" fillId="0" borderId="47" xfId="0" applyNumberFormat="1" applyFont="1" applyBorder="1" applyAlignment="1">
      <alignment horizontal="center"/>
    </xf>
    <xf numFmtId="164" fontId="5" fillId="0" borderId="40" xfId="1" applyNumberFormat="1" applyFont="1" applyFill="1" applyBorder="1" applyAlignment="1">
      <alignment horizontal="center"/>
    </xf>
    <xf numFmtId="164" fontId="19" fillId="0" borderId="40" xfId="0" applyNumberFormat="1" applyFont="1" applyBorder="1" applyAlignment="1">
      <alignment horizontal="center"/>
    </xf>
    <xf numFmtId="0" fontId="5" fillId="0" borderId="4" xfId="0" applyFont="1" applyBorder="1" applyAlignment="1">
      <alignment wrapText="1"/>
    </xf>
    <xf numFmtId="165" fontId="5" fillId="0" borderId="36" xfId="1" applyNumberFormat="1" applyFont="1" applyFill="1" applyBorder="1" applyAlignment="1">
      <alignment horizontal="center"/>
    </xf>
    <xf numFmtId="164" fontId="5" fillId="0" borderId="48" xfId="0" applyNumberFormat="1" applyFont="1" applyBorder="1" applyAlignment="1">
      <alignment horizontal="center"/>
    </xf>
    <xf numFmtId="44" fontId="5" fillId="0" borderId="14" xfId="1" applyFont="1" applyFill="1" applyBorder="1"/>
    <xf numFmtId="164" fontId="5" fillId="0" borderId="43" xfId="0" applyNumberFormat="1" applyFont="1" applyBorder="1" applyAlignment="1">
      <alignment horizontal="center"/>
    </xf>
    <xf numFmtId="0" fontId="20" fillId="4" borderId="5" xfId="0" applyFont="1" applyFill="1" applyBorder="1" applyAlignment="1">
      <alignment horizontal="center"/>
    </xf>
    <xf numFmtId="0" fontId="20" fillId="4" borderId="4" xfId="0" quotePrefix="1" applyFont="1" applyFill="1" applyBorder="1" applyAlignment="1">
      <alignment horizontal="center" wrapText="1"/>
    </xf>
    <xf numFmtId="0" fontId="20" fillId="4" borderId="37" xfId="0" quotePrefix="1" applyFont="1" applyFill="1" applyBorder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3" fillId="0" borderId="1" xfId="7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27" fillId="0" borderId="16" xfId="0" applyFont="1" applyBorder="1" applyAlignment="1">
      <alignment wrapText="1"/>
    </xf>
    <xf numFmtId="0" fontId="5" fillId="7" borderId="17" xfId="0" applyFont="1" applyFill="1" applyBorder="1" applyAlignment="1">
      <alignment horizontal="center"/>
    </xf>
    <xf numFmtId="164" fontId="5" fillId="0" borderId="52" xfId="0" applyNumberFormat="1" applyFont="1" applyBorder="1"/>
    <xf numFmtId="165" fontId="5" fillId="0" borderId="53" xfId="0" applyNumberFormat="1" applyFont="1" applyBorder="1"/>
    <xf numFmtId="0" fontId="5" fillId="0" borderId="55" xfId="0" applyFont="1" applyBorder="1" applyAlignment="1">
      <alignment wrapText="1"/>
    </xf>
    <xf numFmtId="0" fontId="5" fillId="0" borderId="56" xfId="0" applyFont="1" applyBorder="1" applyAlignment="1">
      <alignment wrapText="1"/>
    </xf>
    <xf numFmtId="164" fontId="5" fillId="0" borderId="50" xfId="0" applyNumberFormat="1" applyFont="1" applyBorder="1" applyAlignment="1">
      <alignment horizontal="center"/>
    </xf>
    <xf numFmtId="164" fontId="5" fillId="0" borderId="49" xfId="0" applyNumberFormat="1" applyFont="1" applyBorder="1" applyAlignment="1">
      <alignment horizontal="center"/>
    </xf>
    <xf numFmtId="164" fontId="5" fillId="0" borderId="51" xfId="0" applyNumberFormat="1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164" fontId="5" fillId="0" borderId="58" xfId="0" applyNumberFormat="1" applyFont="1" applyBorder="1" applyAlignment="1">
      <alignment horizontal="center"/>
    </xf>
    <xf numFmtId="164" fontId="19" fillId="0" borderId="49" xfId="0" applyNumberFormat="1" applyFont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5" fontId="5" fillId="0" borderId="60" xfId="1" applyNumberFormat="1" applyFont="1" applyFill="1" applyBorder="1" applyAlignment="1">
      <alignment horizontal="center"/>
    </xf>
    <xf numFmtId="0" fontId="5" fillId="0" borderId="54" xfId="1" applyNumberFormat="1" applyFont="1" applyFill="1" applyBorder="1" applyAlignment="1">
      <alignment horizontal="center"/>
    </xf>
    <xf numFmtId="165" fontId="5" fillId="0" borderId="61" xfId="1" applyNumberFormat="1" applyFont="1" applyFill="1" applyBorder="1" applyAlignment="1">
      <alignment horizontal="center"/>
    </xf>
    <xf numFmtId="165" fontId="5" fillId="0" borderId="62" xfId="1" applyNumberFormat="1" applyFont="1" applyFill="1" applyBorder="1" applyAlignment="1">
      <alignment horizontal="center"/>
    </xf>
    <xf numFmtId="44" fontId="5" fillId="0" borderId="62" xfId="1" applyFont="1" applyFill="1" applyBorder="1" applyAlignment="1">
      <alignment horizontal="center"/>
    </xf>
    <xf numFmtId="44" fontId="5" fillId="0" borderId="61" xfId="1" applyFont="1" applyFill="1" applyBorder="1"/>
    <xf numFmtId="165" fontId="5" fillId="0" borderId="61" xfId="1" applyNumberFormat="1" applyFont="1" applyFill="1" applyBorder="1"/>
    <xf numFmtId="165" fontId="5" fillId="0" borderId="63" xfId="1" applyNumberFormat="1" applyFont="1" applyFill="1" applyBorder="1"/>
    <xf numFmtId="165" fontId="5" fillId="0" borderId="64" xfId="1" applyNumberFormat="1" applyFont="1" applyFill="1" applyBorder="1" applyAlignment="1">
      <alignment horizontal="center"/>
    </xf>
    <xf numFmtId="44" fontId="5" fillId="0" borderId="65" xfId="1" applyFont="1" applyFill="1" applyBorder="1"/>
    <xf numFmtId="165" fontId="5" fillId="0" borderId="66" xfId="1" applyNumberFormat="1" applyFont="1" applyFill="1" applyBorder="1" applyAlignment="1">
      <alignment horizontal="center"/>
    </xf>
    <xf numFmtId="44" fontId="5" fillId="0" borderId="53" xfId="1" applyFont="1" applyFill="1" applyBorder="1"/>
    <xf numFmtId="44" fontId="5" fillId="0" borderId="63" xfId="1" applyFont="1" applyFill="1" applyBorder="1"/>
    <xf numFmtId="165" fontId="5" fillId="0" borderId="65" xfId="1" applyNumberFormat="1" applyFont="1" applyFill="1" applyBorder="1"/>
    <xf numFmtId="165" fontId="5" fillId="0" borderId="53" xfId="1" applyNumberFormat="1" applyFont="1" applyFill="1" applyBorder="1"/>
    <xf numFmtId="44" fontId="5" fillId="0" borderId="66" xfId="1" applyFont="1" applyFill="1" applyBorder="1" applyAlignment="1">
      <alignment horizontal="center"/>
    </xf>
    <xf numFmtId="165" fontId="5" fillId="0" borderId="67" xfId="0" applyNumberFormat="1" applyFont="1" applyBorder="1"/>
    <xf numFmtId="0" fontId="19" fillId="0" borderId="13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23" fillId="0" borderId="16" xfId="7" quotePrefix="1" applyFill="1" applyBorder="1" applyAlignment="1">
      <alignment horizontal="center" wrapText="1"/>
    </xf>
    <xf numFmtId="0" fontId="5" fillId="0" borderId="4" xfId="0" quotePrefix="1" applyFont="1" applyBorder="1" applyAlignment="1">
      <alignment horizontal="center" wrapText="1"/>
    </xf>
    <xf numFmtId="0" fontId="19" fillId="0" borderId="13" xfId="0" applyFont="1" applyBorder="1" applyAlignment="1">
      <alignment wrapText="1"/>
    </xf>
    <xf numFmtId="0" fontId="19" fillId="0" borderId="4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1" fontId="5" fillId="0" borderId="16" xfId="0" applyNumberFormat="1" applyFont="1" applyBorder="1" applyAlignment="1">
      <alignment horizontal="left" wrapText="1"/>
    </xf>
    <xf numFmtId="0" fontId="25" fillId="0" borderId="16" xfId="0" applyFont="1" applyBorder="1" applyAlignment="1">
      <alignment horizontal="center" wrapText="1"/>
    </xf>
    <xf numFmtId="0" fontId="25" fillId="0" borderId="37" xfId="0" applyFont="1" applyBorder="1" applyAlignment="1">
      <alignment horizontal="center" wrapText="1"/>
    </xf>
    <xf numFmtId="166" fontId="5" fillId="0" borderId="16" xfId="0" applyNumberFormat="1" applyFont="1" applyBorder="1" applyAlignment="1">
      <alignment wrapText="1"/>
    </xf>
    <xf numFmtId="0" fontId="5" fillId="7" borderId="16" xfId="0" applyFont="1" applyFill="1" applyBorder="1" applyAlignment="1">
      <alignment horizontal="center"/>
    </xf>
    <xf numFmtId="165" fontId="5" fillId="0" borderId="68" xfId="0" applyNumberFormat="1" applyFont="1" applyBorder="1"/>
    <xf numFmtId="165" fontId="5" fillId="0" borderId="63" xfId="1" applyNumberFormat="1" applyFont="1" applyFill="1" applyBorder="1" applyAlignment="1">
      <alignment horizontal="center"/>
    </xf>
    <xf numFmtId="0" fontId="23" fillId="7" borderId="1" xfId="7" applyFill="1" applyBorder="1" applyAlignment="1">
      <alignment horizontal="center"/>
    </xf>
    <xf numFmtId="0" fontId="23" fillId="7" borderId="16" xfId="7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</cellXfs>
  <cellStyles count="8">
    <cellStyle name="0,0_x000d__x000a_NA_x000d__x000a_" xfId="6" xr:uid="{00000000-0005-0000-0000-000000000000}"/>
    <cellStyle name="Hyperlink" xfId="7" builtinId="8"/>
    <cellStyle name="Komma 2" xfId="5" xr:uid="{00000000-0005-0000-0000-000001000000}"/>
    <cellStyle name="Procent 2" xfId="4" xr:uid="{00000000-0005-0000-0000-000002000000}"/>
    <cellStyle name="Standaard" xfId="0" builtinId="0"/>
    <cellStyle name="Standaard 2" xfId="2" xr:uid="{00000000-0005-0000-0000-000004000000}"/>
    <cellStyle name="Valuta" xfId="1" builtinId="4"/>
    <cellStyle name="Valuta 2" xfId="3" xr:uid="{00000000-0005-0000-0000-000006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 style="thin">
          <color indexed="2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rgb="FF000000"/>
        </left>
        <right style="double">
          <color rgb="FF000000"/>
        </right>
        <top style="double">
          <color rgb="FF000000"/>
        </top>
        <bottom style="double">
          <color rgb="FF000000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 style="medium">
          <color indexed="23"/>
        </right>
        <top/>
        <bottom style="thin">
          <color indexed="22"/>
        </bottom>
        <vertical style="double">
          <color indexed="23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numFmt numFmtId="165" formatCode="_ [$€-413]\ * #,##0.00_ ;_ [$€-413]\ * \-#,##0.00_ ;_ [$€-413]\ * &quot;-&quot;??_ ;_ @_ "/>
      <fill>
        <patternFill patternType="none">
          <fgColor indexed="64"/>
          <bgColor indexed="65"/>
        </patternFill>
      </fill>
      <border diagonalUp="0" diagonalDown="0">
        <left style="double">
          <color indexed="2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numFmt numFmtId="164" formatCode="&quot;$&quot;#,##0.00"/>
      <fill>
        <patternFill patternType="none">
          <fgColor indexed="64"/>
          <bgColor auto="1"/>
        </patternFill>
      </fill>
      <border diagonalUp="0" diagonalDown="0">
        <left style="double">
          <color indexed="23"/>
        </left>
        <right style="double">
          <color indexed="23"/>
        </right>
        <top style="thin">
          <color indexed="22"/>
        </top>
        <bottom style="thin">
          <color indexed="22"/>
        </bottom>
        <vertical style="double">
          <color indexed="23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/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23"/>
        </left>
        <right style="medium">
          <color indexed="23"/>
        </right>
        <top/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23"/>
        </left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23"/>
        </right>
        <top style="thin">
          <color indexed="22"/>
        </top>
        <bottom style="thin">
          <color indexed="22"/>
        </bottom>
      </border>
    </dxf>
    <dxf>
      <border outline="0">
        <left style="double">
          <color indexed="64"/>
        </left>
        <right style="double">
          <color indexed="64"/>
        </right>
        <top style="double">
          <color indexed="64"/>
        </top>
        <bottom style="double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Tahoma"/>
        <scheme val="none"/>
      </font>
      <fill>
        <patternFill patternType="solid">
          <fgColor indexed="64"/>
          <bgColor indexed="18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DEF"/>
      <rgbColor rgb="00FA5050"/>
      <rgbColor rgb="0000FFFF"/>
      <rgbColor rgb="00800000"/>
      <rgbColor rgb="006F3511"/>
      <rgbColor rgb="00213F75"/>
      <rgbColor rgb="006B9046"/>
      <rgbColor rgb="00E1E1EB"/>
      <rgbColor rgb="00AE3B24"/>
      <rgbColor rgb="00EAEAEA"/>
      <rgbColor rgb="005F5F5F"/>
      <rgbColor rgb="008EAED2"/>
      <rgbColor rgb="00993366"/>
      <rgbColor rgb="00FFFFCC"/>
      <rgbColor rgb="00CCFFFF"/>
      <rgbColor rgb="00660066"/>
      <rgbColor rgb="00C2D5EC"/>
      <rgbColor rgb="00DAF2E0"/>
      <rgbColor rgb="00D7E7F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EAF2E2"/>
      <rgbColor rgb="00FEF8E8"/>
      <rgbColor rgb="005B7D77"/>
      <rgbColor rgb="00F14E05"/>
      <rgbColor rgb="00EAEAEA"/>
      <rgbColor rgb="00B0D27B"/>
      <rgbColor rgb="003366FF"/>
      <rgbColor rgb="0033CCCC"/>
      <rgbColor rgb="00DBEBCB"/>
      <rgbColor rgb="00FFCC00"/>
      <rgbColor rgb="00FF9900"/>
      <rgbColor rgb="00FF6600"/>
      <rgbColor rgb="005E7190"/>
      <rgbColor rgb="00969696"/>
      <rgbColor rgb="00EFF0EE"/>
      <rgbColor rgb="0081A478"/>
      <rgbColor rgb="00003300"/>
      <rgbColor rgb="00333300"/>
      <rgbColor rgb="00993300"/>
      <rgbColor rgb="00434365"/>
      <rgbColor rgb="00C8CADA"/>
      <rgbColor rgb="00545454"/>
    </indexedColors>
    <mruColors>
      <color rgb="FF21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9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</xdr:row>
      <xdr:rowOff>0</xdr:rowOff>
    </xdr:from>
    <xdr:to>
      <xdr:col>0</xdr:col>
      <xdr:colOff>2314575</xdr:colOff>
      <xdr:row>2</xdr:row>
      <xdr:rowOff>104775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48300" y="657225"/>
          <a:ext cx="19431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en-US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Voor niet vermelde items kunt u ons bellen op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ea typeface="Tahoma"/>
              <a:cs typeface="Arial"/>
            </a:rPr>
            <a:t> </a:t>
          </a:r>
          <a:r>
            <a:rPr lang="en-US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[telefoonnummer]</a:t>
          </a:r>
          <a:endParaRPr lang="en-US"/>
        </a:p>
      </xdr:txBody>
    </xdr:sp>
    <xdr:clientData/>
  </xdr:twoCellAnchor>
  <xdr:twoCellAnchor editAs="oneCell">
    <xdr:from>
      <xdr:col>0</xdr:col>
      <xdr:colOff>123825</xdr:colOff>
      <xdr:row>0</xdr:row>
      <xdr:rowOff>47625</xdr:rowOff>
    </xdr:from>
    <xdr:to>
      <xdr:col>1</xdr:col>
      <xdr:colOff>656167</xdr:colOff>
      <xdr:row>2</xdr:row>
      <xdr:rowOff>211248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580092" cy="523456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8</xdr:row>
      <xdr:rowOff>47625</xdr:rowOff>
    </xdr:from>
    <xdr:ext cx="457200" cy="457200"/>
    <xdr:pic>
      <xdr:nvPicPr>
        <xdr:cNvPr id="13" name="Afbeelding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95550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8</xdr:row>
      <xdr:rowOff>152400</xdr:rowOff>
    </xdr:from>
    <xdr:ext cx="933450" cy="219635"/>
    <xdr:pic>
      <xdr:nvPicPr>
        <xdr:cNvPr id="14" name="Afbeelding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2600325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122768</xdr:colOff>
      <xdr:row>8</xdr:row>
      <xdr:rowOff>85725</xdr:rowOff>
    </xdr:from>
    <xdr:ext cx="857249" cy="387411"/>
    <xdr:pic>
      <xdr:nvPicPr>
        <xdr:cNvPr id="15" name="Afbeelding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273301" y="1872192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8</xdr:row>
      <xdr:rowOff>66675</xdr:rowOff>
    </xdr:from>
    <xdr:ext cx="485775" cy="437198"/>
    <xdr:pic>
      <xdr:nvPicPr>
        <xdr:cNvPr id="16" name="Afbeelding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3775" y="2514600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8</xdr:row>
      <xdr:rowOff>142875</xdr:rowOff>
    </xdr:from>
    <xdr:ext cx="930275" cy="254862"/>
    <xdr:pic>
      <xdr:nvPicPr>
        <xdr:cNvPr id="17" name="Afbeelding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4394200" y="2590800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8</xdr:row>
      <xdr:rowOff>47625</xdr:rowOff>
    </xdr:from>
    <xdr:ext cx="771525" cy="460695"/>
    <xdr:pic>
      <xdr:nvPicPr>
        <xdr:cNvPr id="18" name="Afbeelding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2495550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8</xdr:col>
      <xdr:colOff>3917194</xdr:colOff>
      <xdr:row>8</xdr:row>
      <xdr:rowOff>47626</xdr:rowOff>
    </xdr:from>
    <xdr:to>
      <xdr:col>9</xdr:col>
      <xdr:colOff>48477</xdr:colOff>
      <xdr:row>8</xdr:row>
      <xdr:rowOff>487680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5944" y="2217209"/>
          <a:ext cx="1287483" cy="440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1</xdr:col>
      <xdr:colOff>952500</xdr:colOff>
      <xdr:row>3</xdr:row>
      <xdr:rowOff>151589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EADF66B6-73C9-401F-A240-36B27BC26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47625"/>
          <a:ext cx="1943100" cy="646889"/>
        </a:xfrm>
        <a:prstGeom prst="rect">
          <a:avLst/>
        </a:prstGeom>
      </xdr:spPr>
    </xdr:pic>
    <xdr:clientData/>
  </xdr:twoCellAnchor>
  <xdr:oneCellAnchor>
    <xdr:from>
      <xdr:col>0</xdr:col>
      <xdr:colOff>247650</xdr:colOff>
      <xdr:row>10</xdr:row>
      <xdr:rowOff>47625</xdr:rowOff>
    </xdr:from>
    <xdr:ext cx="457200" cy="457200"/>
    <xdr:pic>
      <xdr:nvPicPr>
        <xdr:cNvPr id="5" name="Afbeelding 4">
          <a:extLst>
            <a:ext uri="{FF2B5EF4-FFF2-40B4-BE49-F238E27FC236}">
              <a16:creationId xmlns:a16="http://schemas.microsoft.com/office/drawing/2014/main" id="{E03EB82B-CDEA-488F-BD00-9F1CFCBD8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219325"/>
          <a:ext cx="457200" cy="457200"/>
        </a:xfrm>
        <a:prstGeom prst="rect">
          <a:avLst/>
        </a:prstGeom>
      </xdr:spPr>
    </xdr:pic>
    <xdr:clientData/>
  </xdr:oneCellAnchor>
  <xdr:oneCellAnchor>
    <xdr:from>
      <xdr:col>1</xdr:col>
      <xdr:colOff>57151</xdr:colOff>
      <xdr:row>10</xdr:row>
      <xdr:rowOff>152400</xdr:rowOff>
    </xdr:from>
    <xdr:ext cx="933450" cy="219635"/>
    <xdr:pic>
      <xdr:nvPicPr>
        <xdr:cNvPr id="6" name="Afbeelding 5">
          <a:extLst>
            <a:ext uri="{FF2B5EF4-FFF2-40B4-BE49-F238E27FC236}">
              <a16:creationId xmlns:a16="http://schemas.microsoft.com/office/drawing/2014/main" id="{E60BE819-B42D-4459-A12C-555C7948B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6" y="2324100"/>
          <a:ext cx="933450" cy="219635"/>
        </a:xfrm>
        <a:prstGeom prst="rect">
          <a:avLst/>
        </a:prstGeom>
      </xdr:spPr>
    </xdr:pic>
    <xdr:clientData/>
  </xdr:oneCellAnchor>
  <xdr:oneCellAnchor>
    <xdr:from>
      <xdr:col>2</xdr:col>
      <xdr:colOff>114301</xdr:colOff>
      <xdr:row>10</xdr:row>
      <xdr:rowOff>85725</xdr:rowOff>
    </xdr:from>
    <xdr:ext cx="857249" cy="387411"/>
    <xdr:pic>
      <xdr:nvPicPr>
        <xdr:cNvPr id="7" name="Afbeelding 6">
          <a:extLst>
            <a:ext uri="{FF2B5EF4-FFF2-40B4-BE49-F238E27FC236}">
              <a16:creationId xmlns:a16="http://schemas.microsoft.com/office/drawing/2014/main" id="{7EB00B53-1082-4E03-BF9B-25F7928400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445" b="22033"/>
        <a:stretch/>
      </xdr:blipFill>
      <xdr:spPr>
        <a:xfrm>
          <a:off x="2343151" y="2257425"/>
          <a:ext cx="857249" cy="387411"/>
        </a:xfrm>
        <a:prstGeom prst="rect">
          <a:avLst/>
        </a:prstGeom>
      </xdr:spPr>
    </xdr:pic>
    <xdr:clientData/>
  </xdr:oneCellAnchor>
  <xdr:oneCellAnchor>
    <xdr:from>
      <xdr:col>4</xdr:col>
      <xdr:colOff>276225</xdr:colOff>
      <xdr:row>10</xdr:row>
      <xdr:rowOff>66675</xdr:rowOff>
    </xdr:from>
    <xdr:ext cx="485775" cy="437198"/>
    <xdr:pic>
      <xdr:nvPicPr>
        <xdr:cNvPr id="8" name="Afbeelding 7">
          <a:extLst>
            <a:ext uri="{FF2B5EF4-FFF2-40B4-BE49-F238E27FC236}">
              <a16:creationId xmlns:a16="http://schemas.microsoft.com/office/drawing/2014/main" id="{8D78D453-FDF4-4934-B85A-5D58D6835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2238375"/>
          <a:ext cx="485775" cy="437198"/>
        </a:xfrm>
        <a:prstGeom prst="rect">
          <a:avLst/>
        </a:prstGeom>
        <a:ln w="15875">
          <a:solidFill>
            <a:schemeClr val="bg1"/>
          </a:solidFill>
        </a:ln>
      </xdr:spPr>
    </xdr:pic>
    <xdr:clientData/>
  </xdr:oneCellAnchor>
  <xdr:oneCellAnchor>
    <xdr:from>
      <xdr:col>3</xdr:col>
      <xdr:colOff>79375</xdr:colOff>
      <xdr:row>10</xdr:row>
      <xdr:rowOff>142875</xdr:rowOff>
    </xdr:from>
    <xdr:ext cx="930275" cy="254862"/>
    <xdr:pic>
      <xdr:nvPicPr>
        <xdr:cNvPr id="9" name="Afbeelding 8">
          <a:extLst>
            <a:ext uri="{FF2B5EF4-FFF2-40B4-BE49-F238E27FC236}">
              <a16:creationId xmlns:a16="http://schemas.microsoft.com/office/drawing/2014/main" id="{E66D1189-5187-4271-B2B6-59545B3E0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829" b="32643"/>
        <a:stretch/>
      </xdr:blipFill>
      <xdr:spPr>
        <a:xfrm>
          <a:off x="3422650" y="2314575"/>
          <a:ext cx="930275" cy="254862"/>
        </a:xfrm>
        <a:prstGeom prst="rect">
          <a:avLst/>
        </a:prstGeom>
      </xdr:spPr>
    </xdr:pic>
    <xdr:clientData/>
  </xdr:oneCellAnchor>
  <xdr:oneCellAnchor>
    <xdr:from>
      <xdr:col>5</xdr:col>
      <xdr:colOff>142875</xdr:colOff>
      <xdr:row>10</xdr:row>
      <xdr:rowOff>47625</xdr:rowOff>
    </xdr:from>
    <xdr:ext cx="771525" cy="460695"/>
    <xdr:pic>
      <xdr:nvPicPr>
        <xdr:cNvPr id="10" name="Afbeelding 9">
          <a:extLst>
            <a:ext uri="{FF2B5EF4-FFF2-40B4-BE49-F238E27FC236}">
              <a16:creationId xmlns:a16="http://schemas.microsoft.com/office/drawing/2014/main" id="{729EC012-D466-43E2-8B7A-6B6C51059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0" y="2219325"/>
          <a:ext cx="771525" cy="460695"/>
        </a:xfrm>
        <a:prstGeom prst="rect">
          <a:avLst/>
        </a:prstGeom>
      </xdr:spPr>
    </xdr:pic>
    <xdr:clientData/>
  </xdr:oneCellAnchor>
  <xdr:twoCellAnchor editAs="oneCell">
    <xdr:from>
      <xdr:col>7</xdr:col>
      <xdr:colOff>3127115</xdr:colOff>
      <xdr:row>10</xdr:row>
      <xdr:rowOff>47625</xdr:rowOff>
    </xdr:from>
    <xdr:to>
      <xdr:col>7</xdr:col>
      <xdr:colOff>4414598</xdr:colOff>
      <xdr:row>10</xdr:row>
      <xdr:rowOff>487679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94D5A39A-044E-4186-B911-E1DC1A5A4D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1222" y="2253926"/>
          <a:ext cx="1287483" cy="44005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3" displayName="Tabel3" ref="A10:W417" totalsRowShown="0" headerRowDxfId="48" dataDxfId="47" tableBorderDxfId="46">
  <autoFilter ref="A10:W417" xr:uid="{3D4A1E8C-BF77-45F4-8FC2-7FCB0828B339}"/>
  <sortState xmlns:xlrd2="http://schemas.microsoft.com/office/spreadsheetml/2017/richdata2" ref="A11:W417">
    <sortCondition ref="G10:G417"/>
  </sortState>
  <tableColumns count="23">
    <tableColumn id="1" xr3:uid="{00000000-0010-0000-0000-000001000000}" name="Art. Nr. TU 200105" dataDxfId="45"/>
    <tableColumn id="2" xr3:uid="{00000000-0010-0000-0000-000002000000}" name="Art. Nr. Wasco 200039" dataDxfId="44"/>
    <tableColumn id="14" xr3:uid="{7DE7D8D3-2453-4153-BE45-E158DBE0DE5C}" name="Art. Nr. Rensa 200098" dataDxfId="43"/>
    <tableColumn id="5" xr3:uid="{00000000-0010-0000-0000-000005000000}" name="Art. Nr. Plieger 200104" dataDxfId="42"/>
    <tableColumn id="4" xr3:uid="{00000000-0010-0000-0000-000004000000}" name="Art. Nr. Solar 200165" dataDxfId="41"/>
    <tableColumn id="6" xr3:uid="{00000000-0010-0000-0000-000006000000}" name="Art. Nr. Eriks 200079" dataDxfId="40"/>
    <tableColumn id="7" xr3:uid="{00000000-0010-0000-0000-000007000000}" name="Artikelnummer gAvilar" dataDxfId="39"/>
    <tableColumn id="12" xr3:uid="{F672659E-EF0E-4220-BA80-EC1B46DE68B9}" name="Kolom8" dataDxfId="38"/>
    <tableColumn id="8" xr3:uid="{00000000-0010-0000-0000-000008000000}" name="Artikelbenaming" dataDxfId="37"/>
    <tableColumn id="9" xr3:uid="{00000000-0010-0000-0000-000009000000}" name="Productgroep (website)" dataDxfId="36"/>
    <tableColumn id="23" xr3:uid="{64EB0C75-8AEF-4D3E-A2B3-ACE21355E59D}" name="Kolom9" dataDxfId="35"/>
    <tableColumn id="22" xr3:uid="{1EF068D4-C316-4C09-B82B-FABC92F83F29}" name="EAN-code" dataDxfId="34"/>
    <tableColumn id="21" xr3:uid="{DDA42DC6-9653-4A3E-9BD5-6B0810B96ADC}" name="Kolom7" dataDxfId="33"/>
    <tableColumn id="20" xr3:uid="{49822824-76F0-4D06-865A-7293BB4CFBB5}" name="Kolom6" dataDxfId="32"/>
    <tableColumn id="19" xr3:uid="{2B51B7CD-55D2-4D79-A557-8AA0B099C892}" name="Kolom5" dataDxfId="31"/>
    <tableColumn id="18" xr3:uid="{D3FCA3BB-5B14-4BD3-B6C8-CD5C9F76E5D9}" name="Kolom4" dataDxfId="30"/>
    <tableColumn id="17" xr3:uid="{A81A6EA6-62A7-4FA3-933B-1769117A5897}" name="Kolom3" dataDxfId="29"/>
    <tableColumn id="16" xr3:uid="{0B7AB93F-2C89-486D-9C9E-F96F5992E0C2}" name="Kolom2" dataDxfId="28"/>
    <tableColumn id="15" xr3:uid="{AE80C0AF-6806-4076-84AD-F7A26238CCA1}" name="Kolom1" dataDxfId="27"/>
    <tableColumn id="10" xr3:uid="{00000000-0010-0000-0000-00000A000000}" name="Verkoopprijs per stuk oud" dataDxfId="26"/>
    <tableColumn id="3" xr3:uid="{B7D48F87-7647-4A90-B71D-0A414640CCEB}" name="Verkoopprijs per stuk" dataDxfId="25" dataCellStyle="Valuta">
      <calculatedColumnFormula>Tabel3[[#This Row],[Verkoopprijs per stuk oud]]*1.035</calculatedColumnFormula>
    </tableColumn>
    <tableColumn id="13" xr3:uid="{186B5071-D404-455B-B488-0E1FBA68F49E}" name="Levertijd in kalenderdagen" dataDxfId="24" dataCellStyle="Valuta"/>
    <tableColumn id="11" xr3:uid="{00000000-0010-0000-0000-00000B000000}" name="Kortings code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30583D-D605-4F73-B375-3D3DD863D49E}" name="Tabel32" displayName="Tabel32" ref="A12:T803" totalsRowShown="0" headerRowDxfId="22" dataDxfId="21" tableBorderDxfId="20">
  <autoFilter ref="A12:T803" xr:uid="{078BD048-857A-46FE-8737-ACF0770ACC63}"/>
  <sortState xmlns:xlrd2="http://schemas.microsoft.com/office/spreadsheetml/2017/richdata2" ref="A13:T76">
    <sortCondition ref="G12:G76"/>
  </sortState>
  <tableColumns count="20">
    <tableColumn id="1" xr3:uid="{FAC432B6-F18F-44EC-9216-AE5DCE3A3DA1}" name="Art. Nr. TU" dataDxfId="19"/>
    <tableColumn id="2" xr3:uid="{164DED0C-7E08-4206-AC7E-B42BBE04AFDC}" name="Art. Nr. Wasco" dataDxfId="18"/>
    <tableColumn id="3" xr3:uid="{73E8BC35-ACB4-4928-9F2B-DE44DC520E58}" name="Art. Nr. Rensa" dataDxfId="17"/>
    <tableColumn id="5" xr3:uid="{E15C495D-FD5D-4983-B460-3D1D02C7A87B}" name="Art. Nr. Plieger" dataDxfId="16"/>
    <tableColumn id="4" xr3:uid="{9A6CF7D1-596B-49E9-8C4E-78B65BD6A34E}" name="Art. Nr. Solar" dataDxfId="15"/>
    <tableColumn id="6" xr3:uid="{7EED9333-E622-484B-A60C-5AF56D598770}" name="Art. Nr. Eriks" dataDxfId="14"/>
    <tableColumn id="7" xr3:uid="{A5B3B475-EF79-40B8-99C9-805C507CF920}" name="Artikelnummer gAvilar" dataDxfId="13"/>
    <tableColumn id="8" xr3:uid="{854B1DFF-2ABD-4D5F-BDFD-78BC7CB98956}" name="Artikelbenaming" dataDxfId="12"/>
    <tableColumn id="9" xr3:uid="{B9CA7913-829E-4BB2-AB12-1926E3874A04}" name="Productgroep (website)" dataDxfId="11"/>
    <tableColumn id="23" xr3:uid="{81CD9A80-61C1-4EDF-9315-8351B018E3D0}" name="Kolom9" dataDxfId="10"/>
    <tableColumn id="22" xr3:uid="{BC1396DA-755A-4593-A2A3-1FF65B53E9E3}" name="EAN-code" dataDxfId="9"/>
    <tableColumn id="21" xr3:uid="{97135116-BC1E-4FAD-8948-295F6FCFEAE8}" name="Kolom7" dataDxfId="8"/>
    <tableColumn id="20" xr3:uid="{55697BC9-3191-4AC3-8957-820667C01604}" name="Kolom6" dataDxfId="7"/>
    <tableColumn id="19" xr3:uid="{767337D1-0159-4F70-8C51-99D58FD01ACA}" name="Kolom5" dataDxfId="6"/>
    <tableColumn id="18" xr3:uid="{69BD897C-ACC4-459A-A78B-802CBE768BBB}" name="Kolom4" dataDxfId="5"/>
    <tableColumn id="17" xr3:uid="{D24BF5BC-97B8-4511-8420-D3BB27AA4A0C}" name="Kolom3" dataDxfId="4"/>
    <tableColumn id="16" xr3:uid="{4120437F-9684-4B0C-B7E6-7421CAC0D1C8}" name="Kolom2" dataDxfId="3"/>
    <tableColumn id="15" xr3:uid="{30BB5314-E572-42B5-A707-72C627164EB9}" name="Kolom1" dataDxfId="2"/>
    <tableColumn id="10" xr3:uid="{9173CA4B-165F-48FE-8B23-1A2A95CF509E}" name="Verkoopprijs per stuk" dataDxfId="1"/>
    <tableColumn id="11" xr3:uid="{BAEBF3B6-7696-4DC3-BB02-AD645EF0411F}" name="Kortings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9"/>
  <sheetViews>
    <sheetView showGridLines="0" tabSelected="1" zoomScale="90" zoomScaleNormal="90" workbookViewId="0">
      <pane ySplit="10" topLeftCell="A11" activePane="bottomLeft" state="frozen"/>
      <selection pane="bottomLeft" activeCell="A11" sqref="A11"/>
    </sheetView>
  </sheetViews>
  <sheetFormatPr defaultColWidth="9.140625" defaultRowHeight="12.75" x14ac:dyDescent="0.2"/>
  <cols>
    <col min="1" max="1" width="15.7109375" style="3" customWidth="1"/>
    <col min="2" max="3" width="15.7109375" style="36" customWidth="1"/>
    <col min="4" max="4" width="15.7109375" style="3" customWidth="1"/>
    <col min="5" max="5" width="15.7109375" style="36" customWidth="1"/>
    <col min="6" max="6" width="15.7109375" style="37" customWidth="1"/>
    <col min="7" max="7" width="16.7109375" style="3" customWidth="1"/>
    <col min="8" max="8" width="1.7109375" style="3" customWidth="1"/>
    <col min="9" max="9" width="77.28515625" style="3" bestFit="1" customWidth="1"/>
    <col min="10" max="10" width="51.85546875" style="3" bestFit="1" customWidth="1"/>
    <col min="11" max="11" width="12.42578125" style="36" hidden="1" customWidth="1"/>
    <col min="12" max="12" width="18.5703125" style="46" bestFit="1" customWidth="1"/>
    <col min="13" max="19" width="12.42578125" style="3" hidden="1" customWidth="1"/>
    <col min="20" max="20" width="15.28515625" style="3" hidden="1" customWidth="1"/>
    <col min="21" max="21" width="15.28515625" style="3" customWidth="1"/>
    <col min="22" max="22" width="16.42578125" style="3" customWidth="1"/>
    <col min="23" max="23" width="10.140625" style="3" customWidth="1"/>
    <col min="24" max="24" width="4.28515625" style="3" customWidth="1"/>
    <col min="25" max="16384" width="9.140625" style="3"/>
  </cols>
  <sheetData>
    <row r="1" spans="1:23" s="1" customFormat="1" ht="14.25" x14ac:dyDescent="0.2">
      <c r="B1" s="35"/>
      <c r="C1" s="35"/>
      <c r="E1" s="35"/>
      <c r="F1" s="35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s="1" customFormat="1" ht="14.25" x14ac:dyDescent="0.2">
      <c r="B2" s="35"/>
      <c r="C2" s="35"/>
      <c r="E2" s="35"/>
      <c r="F2" s="35"/>
      <c r="G2" s="2"/>
      <c r="H2" s="2"/>
      <c r="I2" s="2"/>
      <c r="J2" s="2"/>
      <c r="K2" s="2"/>
      <c r="L2" s="44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36" customHeight="1" x14ac:dyDescent="0.4">
      <c r="A3" s="192" t="s">
        <v>976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23" ht="15" customHeight="1" x14ac:dyDescent="0.2">
      <c r="A4" s="4"/>
      <c r="B4" s="4"/>
      <c r="C4" s="4"/>
      <c r="D4" s="4"/>
      <c r="E4" s="4"/>
      <c r="F4" s="4"/>
      <c r="G4" s="4"/>
      <c r="H4" s="4"/>
      <c r="I4" s="5"/>
      <c r="J4" s="5"/>
      <c r="K4" s="4"/>
      <c r="L4" s="45"/>
      <c r="M4" s="5"/>
      <c r="N4" s="5"/>
      <c r="O4" s="5"/>
      <c r="P4" s="5"/>
      <c r="Q4" s="5"/>
      <c r="R4" s="5"/>
      <c r="S4" s="5"/>
      <c r="W4" s="6" t="s">
        <v>975</v>
      </c>
    </row>
    <row r="5" spans="1:23" ht="15" customHeight="1" x14ac:dyDescent="0.2">
      <c r="A5" s="4"/>
      <c r="B5" s="4"/>
      <c r="C5" s="4"/>
      <c r="D5" s="4"/>
      <c r="E5" s="4"/>
      <c r="F5" s="4"/>
      <c r="H5" s="146"/>
      <c r="I5" s="38" t="s">
        <v>895</v>
      </c>
      <c r="J5" s="5"/>
      <c r="K5" s="4"/>
      <c r="L5" s="45"/>
      <c r="M5" s="5"/>
      <c r="N5" s="5"/>
      <c r="O5" s="5"/>
      <c r="P5" s="5"/>
      <c r="Q5" s="5"/>
      <c r="R5" s="5"/>
      <c r="S5" s="5"/>
      <c r="T5" s="4"/>
      <c r="U5" s="4"/>
      <c r="V5" s="4"/>
      <c r="W5" s="6"/>
    </row>
    <row r="6" spans="1:23" ht="15" customHeight="1" x14ac:dyDescent="0.2">
      <c r="A6" s="4"/>
      <c r="B6" s="4"/>
      <c r="C6" s="4"/>
      <c r="D6" s="4"/>
      <c r="E6" s="4"/>
      <c r="F6" s="4"/>
      <c r="H6" s="144"/>
      <c r="I6" s="38" t="s">
        <v>898</v>
      </c>
      <c r="J6" s="5"/>
      <c r="K6" s="4"/>
      <c r="L6" s="45"/>
      <c r="M6" s="5"/>
      <c r="N6" s="5"/>
      <c r="O6" s="5"/>
      <c r="P6" s="5"/>
      <c r="Q6" s="5"/>
      <c r="R6" s="5"/>
      <c r="S6" s="5"/>
      <c r="T6" s="4"/>
      <c r="U6" s="4"/>
      <c r="V6" s="4"/>
      <c r="W6" s="6"/>
    </row>
    <row r="7" spans="1:23" ht="15" customHeight="1" x14ac:dyDescent="0.2">
      <c r="A7" s="4"/>
      <c r="B7" s="4"/>
      <c r="C7" s="4"/>
      <c r="D7" s="4"/>
      <c r="E7" s="4"/>
      <c r="F7" s="4"/>
      <c r="G7" s="103">
        <v>12345</v>
      </c>
      <c r="H7" s="69"/>
      <c r="I7" s="38" t="s">
        <v>723</v>
      </c>
      <c r="J7" s="5"/>
      <c r="K7" s="4"/>
      <c r="L7" s="45"/>
      <c r="M7" s="5"/>
      <c r="N7" s="5"/>
      <c r="O7" s="5"/>
      <c r="P7" s="5"/>
      <c r="Q7" s="5"/>
      <c r="R7" s="5"/>
      <c r="S7" s="5"/>
      <c r="T7" s="4"/>
      <c r="U7" s="4"/>
      <c r="V7" s="4"/>
      <c r="W7" s="6"/>
    </row>
    <row r="8" spans="1:23" ht="15" customHeight="1" thickBot="1" x14ac:dyDescent="0.25">
      <c r="A8" s="4"/>
      <c r="B8" s="4"/>
      <c r="C8" s="4"/>
      <c r="D8" s="4"/>
      <c r="E8" s="4"/>
      <c r="F8" s="4"/>
      <c r="G8" s="4"/>
      <c r="H8" s="4"/>
      <c r="I8" s="38"/>
      <c r="J8" s="5"/>
      <c r="K8" s="4"/>
      <c r="L8" s="45"/>
      <c r="M8" s="5"/>
      <c r="N8" s="5"/>
      <c r="O8" s="5"/>
      <c r="P8" s="5"/>
      <c r="Q8" s="5"/>
      <c r="R8" s="5"/>
      <c r="S8" s="5"/>
      <c r="T8" s="4"/>
      <c r="U8" s="4"/>
      <c r="V8" s="4"/>
      <c r="W8" s="6"/>
    </row>
    <row r="9" spans="1:23" ht="42" customHeight="1" thickTop="1" thickBot="1" x14ac:dyDescent="0.25">
      <c r="A9" s="7"/>
      <c r="B9" s="8"/>
      <c r="C9" s="8"/>
      <c r="D9" s="8"/>
      <c r="E9" s="8"/>
      <c r="F9" s="8"/>
      <c r="G9" s="194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6"/>
    </row>
    <row r="10" spans="1:23" ht="39.75" customHeight="1" thickTop="1" thickBot="1" x14ac:dyDescent="0.25">
      <c r="A10" s="9" t="s">
        <v>724</v>
      </c>
      <c r="B10" s="10" t="s">
        <v>725</v>
      </c>
      <c r="C10" s="11" t="s">
        <v>726</v>
      </c>
      <c r="D10" s="10" t="s">
        <v>727</v>
      </c>
      <c r="E10" s="10" t="s">
        <v>728</v>
      </c>
      <c r="F10" s="10" t="s">
        <v>729</v>
      </c>
      <c r="G10" s="55" t="s">
        <v>1</v>
      </c>
      <c r="H10" s="70" t="s">
        <v>771</v>
      </c>
      <c r="I10" s="56" t="s">
        <v>2</v>
      </c>
      <c r="J10" s="56" t="s">
        <v>11</v>
      </c>
      <c r="K10" s="56" t="s">
        <v>586</v>
      </c>
      <c r="L10" s="56" t="s">
        <v>587</v>
      </c>
      <c r="M10" s="56" t="s">
        <v>585</v>
      </c>
      <c r="N10" s="56" t="s">
        <v>584</v>
      </c>
      <c r="O10" s="56" t="s">
        <v>583</v>
      </c>
      <c r="P10" s="56" t="s">
        <v>582</v>
      </c>
      <c r="Q10" s="56" t="s">
        <v>581</v>
      </c>
      <c r="R10" s="56" t="s">
        <v>580</v>
      </c>
      <c r="S10" s="56" t="s">
        <v>579</v>
      </c>
      <c r="T10" s="57" t="s">
        <v>970</v>
      </c>
      <c r="U10" s="54" t="s">
        <v>0</v>
      </c>
      <c r="V10" s="54" t="s">
        <v>773</v>
      </c>
      <c r="W10" s="54" t="s">
        <v>3</v>
      </c>
    </row>
    <row r="11" spans="1:23" ht="19.5" customHeight="1" x14ac:dyDescent="0.2">
      <c r="A11" s="71">
        <v>787085</v>
      </c>
      <c r="B11" s="72">
        <v>3390021</v>
      </c>
      <c r="C11" s="66" t="s">
        <v>93</v>
      </c>
      <c r="D11" s="74">
        <v>7510700</v>
      </c>
      <c r="E11" s="74">
        <v>7670038</v>
      </c>
      <c r="F11" s="31" t="s">
        <v>256</v>
      </c>
      <c r="G11" s="75">
        <v>13729</v>
      </c>
      <c r="H11" s="75"/>
      <c r="I11" s="76" t="s">
        <v>278</v>
      </c>
      <c r="J11" s="76" t="s">
        <v>10</v>
      </c>
      <c r="K11" s="15">
        <f>Tabel3[[#This Row],[Artikelnummer gAvilar]]</f>
        <v>13729</v>
      </c>
      <c r="L11" s="79" t="str">
        <f t="shared" ref="L11:L76" si="0">M11&amp;K11&amp;S11</f>
        <v>8718558137292</v>
      </c>
      <c r="M11" s="17">
        <v>8718558</v>
      </c>
      <c r="N11" s="17">
        <f t="shared" ref="N11:N76" si="1">(SUM(LEFT(K11,1),LEFT(K11,3),RIGHT(K11,1))-(10*(LEFT(K11,2)))+7+8+5)</f>
        <v>37</v>
      </c>
      <c r="O11" s="17">
        <f t="shared" ref="O11:O76" si="2">3*N11</f>
        <v>111</v>
      </c>
      <c r="P11" s="17">
        <f t="shared" ref="P11:P76" si="3">SUM(LEFT(K11,2)-(10*LEFT(K11,1)))+LEFT(K11,4)-(10*LEFT(K11,3))+8+1+5+8</f>
        <v>27</v>
      </c>
      <c r="Q11" s="17">
        <f t="shared" ref="Q11:Q76" si="4">O11+P11</f>
        <v>138</v>
      </c>
      <c r="R11" s="17">
        <f t="shared" ref="R11:R76" si="5">CEILING(Q11,10)</f>
        <v>140</v>
      </c>
      <c r="S11" s="149">
        <f t="shared" ref="S11:S76" si="6">R11-Q11</f>
        <v>2</v>
      </c>
      <c r="T11" s="158">
        <v>21.339692099999997</v>
      </c>
      <c r="U11" s="158">
        <f>Tabel3[[#This Row],[Verkoopprijs per stuk oud]]*1.04</f>
        <v>22.193279783999998</v>
      </c>
      <c r="V11" s="159" t="s">
        <v>774</v>
      </c>
      <c r="W11" s="151" t="s">
        <v>12</v>
      </c>
    </row>
    <row r="12" spans="1:23" ht="20.100000000000001" customHeight="1" x14ac:dyDescent="0.2">
      <c r="A12" s="77" t="s">
        <v>256</v>
      </c>
      <c r="B12" s="66" t="s">
        <v>256</v>
      </c>
      <c r="C12" s="66" t="s">
        <v>94</v>
      </c>
      <c r="D12" s="66">
        <v>7510701</v>
      </c>
      <c r="E12" s="66" t="s">
        <v>256</v>
      </c>
      <c r="F12" s="66" t="s">
        <v>256</v>
      </c>
      <c r="G12" s="78">
        <v>14220</v>
      </c>
      <c r="H12" s="78"/>
      <c r="I12" s="79" t="s">
        <v>286</v>
      </c>
      <c r="J12" s="79" t="s">
        <v>741</v>
      </c>
      <c r="K12" s="15">
        <f>Tabel3[[#This Row],[Artikelnummer gAvilar]]</f>
        <v>14220</v>
      </c>
      <c r="L12" s="79" t="str">
        <f t="shared" si="0"/>
        <v>8718558142203</v>
      </c>
      <c r="M12" s="17">
        <v>8718558</v>
      </c>
      <c r="N12" s="17">
        <f t="shared" si="1"/>
        <v>23</v>
      </c>
      <c r="O12" s="17">
        <f t="shared" si="2"/>
        <v>69</v>
      </c>
      <c r="P12" s="17">
        <f t="shared" si="3"/>
        <v>28</v>
      </c>
      <c r="Q12" s="17">
        <f t="shared" si="4"/>
        <v>97</v>
      </c>
      <c r="R12" s="17">
        <f t="shared" si="5"/>
        <v>100</v>
      </c>
      <c r="S12" s="149">
        <f t="shared" si="6"/>
        <v>3</v>
      </c>
      <c r="T12" s="160">
        <v>0.39180959999999998</v>
      </c>
      <c r="U12" s="160">
        <f>Tabel3[[#This Row],[Verkoopprijs per stuk oud]]*1.04</f>
        <v>0.40748198400000002</v>
      </c>
      <c r="V12" s="161" t="s">
        <v>774</v>
      </c>
      <c r="W12" s="152" t="s">
        <v>12</v>
      </c>
    </row>
    <row r="13" spans="1:23" ht="20.100000000000001" customHeight="1" x14ac:dyDescent="0.2">
      <c r="A13" s="80">
        <v>8248214</v>
      </c>
      <c r="B13" s="66">
        <v>3391812</v>
      </c>
      <c r="C13" s="66" t="s">
        <v>95</v>
      </c>
      <c r="D13" s="66">
        <v>7510702</v>
      </c>
      <c r="E13" s="66">
        <v>7670121</v>
      </c>
      <c r="F13" s="66" t="s">
        <v>256</v>
      </c>
      <c r="G13" s="78">
        <v>14221</v>
      </c>
      <c r="H13" s="78"/>
      <c r="I13" s="79" t="s">
        <v>14</v>
      </c>
      <c r="J13" s="79" t="s">
        <v>741</v>
      </c>
      <c r="K13" s="15">
        <f>Tabel3[[#This Row],[Artikelnummer gAvilar]]</f>
        <v>14221</v>
      </c>
      <c r="L13" s="79" t="str">
        <f t="shared" si="0"/>
        <v>8718558142210</v>
      </c>
      <c r="M13" s="17">
        <v>8718558</v>
      </c>
      <c r="N13" s="17">
        <f t="shared" si="1"/>
        <v>24</v>
      </c>
      <c r="O13" s="17">
        <f t="shared" si="2"/>
        <v>72</v>
      </c>
      <c r="P13" s="17">
        <f t="shared" si="3"/>
        <v>28</v>
      </c>
      <c r="Q13" s="17">
        <f t="shared" si="4"/>
        <v>100</v>
      </c>
      <c r="R13" s="17">
        <f t="shared" si="5"/>
        <v>100</v>
      </c>
      <c r="S13" s="149">
        <f t="shared" si="6"/>
        <v>0</v>
      </c>
      <c r="T13" s="160">
        <v>1.3993199999999999</v>
      </c>
      <c r="U13" s="160">
        <f>Tabel3[[#This Row],[Verkoopprijs per stuk oud]]*1.04</f>
        <v>1.4552928000000001</v>
      </c>
      <c r="V13" s="161" t="s">
        <v>774</v>
      </c>
      <c r="W13" s="152" t="s">
        <v>12</v>
      </c>
    </row>
    <row r="14" spans="1:23" ht="20.100000000000001" customHeight="1" x14ac:dyDescent="0.2">
      <c r="A14" s="80">
        <v>8248215</v>
      </c>
      <c r="B14" s="66">
        <v>3391813</v>
      </c>
      <c r="C14" s="66" t="s">
        <v>96</v>
      </c>
      <c r="D14" s="66">
        <v>7510703</v>
      </c>
      <c r="E14" s="66" t="s">
        <v>256</v>
      </c>
      <c r="F14" s="66" t="s">
        <v>256</v>
      </c>
      <c r="G14" s="78">
        <v>14222</v>
      </c>
      <c r="H14" s="78"/>
      <c r="I14" s="79" t="s">
        <v>15</v>
      </c>
      <c r="J14" s="79" t="s">
        <v>741</v>
      </c>
      <c r="K14" s="15">
        <f>Tabel3[[#This Row],[Artikelnummer gAvilar]]</f>
        <v>14222</v>
      </c>
      <c r="L14" s="79" t="str">
        <f t="shared" si="0"/>
        <v>8718558142227</v>
      </c>
      <c r="M14" s="17">
        <v>8718558</v>
      </c>
      <c r="N14" s="17">
        <f t="shared" si="1"/>
        <v>25</v>
      </c>
      <c r="O14" s="17">
        <f t="shared" si="2"/>
        <v>75</v>
      </c>
      <c r="P14" s="17">
        <f t="shared" si="3"/>
        <v>28</v>
      </c>
      <c r="Q14" s="17">
        <f t="shared" si="4"/>
        <v>103</v>
      </c>
      <c r="R14" s="17">
        <f t="shared" si="5"/>
        <v>110</v>
      </c>
      <c r="S14" s="149">
        <f t="shared" si="6"/>
        <v>7</v>
      </c>
      <c r="T14" s="160">
        <v>1.679184</v>
      </c>
      <c r="U14" s="160">
        <f>Tabel3[[#This Row],[Verkoopprijs per stuk oud]]*1.04</f>
        <v>1.74635136</v>
      </c>
      <c r="V14" s="161" t="s">
        <v>774</v>
      </c>
      <c r="W14" s="152" t="s">
        <v>12</v>
      </c>
    </row>
    <row r="15" spans="1:23" ht="20.100000000000001" customHeight="1" x14ac:dyDescent="0.2">
      <c r="A15" s="80">
        <v>8248216</v>
      </c>
      <c r="B15" s="66">
        <v>3391814</v>
      </c>
      <c r="C15" s="66" t="s">
        <v>97</v>
      </c>
      <c r="D15" s="66">
        <v>7510704</v>
      </c>
      <c r="E15" s="66" t="s">
        <v>256</v>
      </c>
      <c r="F15" s="66" t="s">
        <v>256</v>
      </c>
      <c r="G15" s="78">
        <v>14223</v>
      </c>
      <c r="H15" s="78"/>
      <c r="I15" s="79" t="s">
        <v>16</v>
      </c>
      <c r="J15" s="79" t="s">
        <v>741</v>
      </c>
      <c r="K15" s="15">
        <f>Tabel3[[#This Row],[Artikelnummer gAvilar]]</f>
        <v>14223</v>
      </c>
      <c r="L15" s="79" t="str">
        <f t="shared" si="0"/>
        <v>8718558142234</v>
      </c>
      <c r="M15" s="17">
        <v>8718558</v>
      </c>
      <c r="N15" s="17">
        <f t="shared" si="1"/>
        <v>26</v>
      </c>
      <c r="O15" s="17">
        <f t="shared" si="2"/>
        <v>78</v>
      </c>
      <c r="P15" s="17">
        <f t="shared" si="3"/>
        <v>28</v>
      </c>
      <c r="Q15" s="17">
        <f t="shared" si="4"/>
        <v>106</v>
      </c>
      <c r="R15" s="17">
        <f t="shared" si="5"/>
        <v>110</v>
      </c>
      <c r="S15" s="149">
        <f t="shared" si="6"/>
        <v>4</v>
      </c>
      <c r="T15" s="160">
        <v>1.7911295999999999</v>
      </c>
      <c r="U15" s="160">
        <f>Tabel3[[#This Row],[Verkoopprijs per stuk oud]]*1.04</f>
        <v>1.862774784</v>
      </c>
      <c r="V15" s="161" t="s">
        <v>774</v>
      </c>
      <c r="W15" s="152" t="s">
        <v>12</v>
      </c>
    </row>
    <row r="16" spans="1:23" ht="20.100000000000001" customHeight="1" x14ac:dyDescent="0.2">
      <c r="A16" s="80">
        <v>8248217</v>
      </c>
      <c r="B16" s="66">
        <v>3391815</v>
      </c>
      <c r="C16" s="66" t="s">
        <v>98</v>
      </c>
      <c r="D16" s="66">
        <v>7510705</v>
      </c>
      <c r="E16" s="66" t="s">
        <v>256</v>
      </c>
      <c r="F16" s="66" t="s">
        <v>256</v>
      </c>
      <c r="G16" s="78">
        <v>14224</v>
      </c>
      <c r="H16" s="78"/>
      <c r="I16" s="79" t="s">
        <v>17</v>
      </c>
      <c r="J16" s="79" t="s">
        <v>741</v>
      </c>
      <c r="K16" s="15">
        <f>Tabel3[[#This Row],[Artikelnummer gAvilar]]</f>
        <v>14224</v>
      </c>
      <c r="L16" s="79" t="str">
        <f t="shared" si="0"/>
        <v>8718558142241</v>
      </c>
      <c r="M16" s="17">
        <v>8718558</v>
      </c>
      <c r="N16" s="17">
        <f t="shared" si="1"/>
        <v>27</v>
      </c>
      <c r="O16" s="17">
        <f t="shared" si="2"/>
        <v>81</v>
      </c>
      <c r="P16" s="17">
        <f t="shared" si="3"/>
        <v>28</v>
      </c>
      <c r="Q16" s="17">
        <f t="shared" si="4"/>
        <v>109</v>
      </c>
      <c r="R16" s="17">
        <f t="shared" si="5"/>
        <v>110</v>
      </c>
      <c r="S16" s="149">
        <f t="shared" si="6"/>
        <v>1</v>
      </c>
      <c r="T16" s="160">
        <v>2.6412682499999995</v>
      </c>
      <c r="U16" s="160">
        <f>Tabel3[[#This Row],[Verkoopprijs per stuk oud]]*1.04</f>
        <v>2.7469189799999998</v>
      </c>
      <c r="V16" s="161" t="s">
        <v>774</v>
      </c>
      <c r="W16" s="152" t="s">
        <v>12</v>
      </c>
    </row>
    <row r="17" spans="1:23" ht="20.100000000000001" customHeight="1" x14ac:dyDescent="0.2">
      <c r="A17" s="77">
        <v>787614</v>
      </c>
      <c r="B17" s="66">
        <v>3391469</v>
      </c>
      <c r="C17" s="66" t="s">
        <v>99</v>
      </c>
      <c r="D17" s="66">
        <v>7510959</v>
      </c>
      <c r="E17" s="66" t="s">
        <v>256</v>
      </c>
      <c r="F17" s="66" t="s">
        <v>256</v>
      </c>
      <c r="G17" s="78">
        <v>15441</v>
      </c>
      <c r="H17" s="78"/>
      <c r="I17" s="79" t="s">
        <v>279</v>
      </c>
      <c r="J17" s="79" t="s">
        <v>741</v>
      </c>
      <c r="K17" s="15">
        <f>Tabel3[[#This Row],[Artikelnummer gAvilar]]</f>
        <v>15441</v>
      </c>
      <c r="L17" s="79" t="str">
        <f t="shared" si="0"/>
        <v>8718558154411</v>
      </c>
      <c r="M17" s="17">
        <v>8718558</v>
      </c>
      <c r="N17" s="17">
        <f t="shared" si="1"/>
        <v>26</v>
      </c>
      <c r="O17" s="17">
        <f t="shared" si="2"/>
        <v>78</v>
      </c>
      <c r="P17" s="17">
        <f t="shared" si="3"/>
        <v>31</v>
      </c>
      <c r="Q17" s="17">
        <f t="shared" si="4"/>
        <v>109</v>
      </c>
      <c r="R17" s="17">
        <f t="shared" si="5"/>
        <v>110</v>
      </c>
      <c r="S17" s="149">
        <f t="shared" si="6"/>
        <v>1</v>
      </c>
      <c r="T17" s="160">
        <v>45.582642</v>
      </c>
      <c r="U17" s="160">
        <f>Tabel3[[#This Row],[Verkoopprijs per stuk oud]]*1.04</f>
        <v>47.405947680000004</v>
      </c>
      <c r="V17" s="161" t="s">
        <v>774</v>
      </c>
      <c r="W17" s="152" t="s">
        <v>12</v>
      </c>
    </row>
    <row r="18" spans="1:23" ht="20.100000000000001" customHeight="1" x14ac:dyDescent="0.2">
      <c r="A18" s="77">
        <v>787069</v>
      </c>
      <c r="B18" s="66">
        <v>3390020</v>
      </c>
      <c r="C18" s="66" t="s">
        <v>100</v>
      </c>
      <c r="D18" s="66">
        <v>1640372</v>
      </c>
      <c r="E18" s="66">
        <v>7670037</v>
      </c>
      <c r="F18" s="66" t="s">
        <v>256</v>
      </c>
      <c r="G18" s="78">
        <v>19310</v>
      </c>
      <c r="H18" s="78"/>
      <c r="I18" s="79" t="s">
        <v>280</v>
      </c>
      <c r="J18" s="79" t="s">
        <v>10</v>
      </c>
      <c r="K18" s="15">
        <f>Tabel3[[#This Row],[Artikelnummer gAvilar]]</f>
        <v>19310</v>
      </c>
      <c r="L18" s="79" t="str">
        <f t="shared" si="0"/>
        <v>8718558193106</v>
      </c>
      <c r="M18" s="17">
        <v>8718558</v>
      </c>
      <c r="N18" s="17">
        <f t="shared" si="1"/>
        <v>24</v>
      </c>
      <c r="O18" s="17">
        <f t="shared" si="2"/>
        <v>72</v>
      </c>
      <c r="P18" s="17">
        <f t="shared" si="3"/>
        <v>32</v>
      </c>
      <c r="Q18" s="17">
        <f t="shared" si="4"/>
        <v>104</v>
      </c>
      <c r="R18" s="17">
        <f t="shared" si="5"/>
        <v>110</v>
      </c>
      <c r="S18" s="149">
        <f t="shared" si="6"/>
        <v>6</v>
      </c>
      <c r="T18" s="160">
        <v>21.151259999999997</v>
      </c>
      <c r="U18" s="160">
        <f>Tabel3[[#This Row],[Verkoopprijs per stuk oud]]*1.04</f>
        <v>21.997310399999996</v>
      </c>
      <c r="V18" s="161" t="s">
        <v>774</v>
      </c>
      <c r="W18" s="152" t="s">
        <v>12</v>
      </c>
    </row>
    <row r="19" spans="1:23" ht="20.100000000000001" customHeight="1" x14ac:dyDescent="0.2">
      <c r="A19" s="77" t="s">
        <v>256</v>
      </c>
      <c r="B19" s="77" t="s">
        <v>256</v>
      </c>
      <c r="C19" s="77" t="s">
        <v>780</v>
      </c>
      <c r="D19" s="66">
        <v>7510706</v>
      </c>
      <c r="E19" s="66">
        <v>7670062</v>
      </c>
      <c r="F19" s="66" t="s">
        <v>256</v>
      </c>
      <c r="G19" s="78">
        <v>20182</v>
      </c>
      <c r="H19" s="78"/>
      <c r="I19" s="79" t="s">
        <v>258</v>
      </c>
      <c r="J19" s="79" t="s">
        <v>753</v>
      </c>
      <c r="K19" s="15">
        <f>Tabel3[[#This Row],[Artikelnummer gAvilar]]</f>
        <v>20182</v>
      </c>
      <c r="L19" s="79" t="str">
        <f t="shared" si="0"/>
        <v>8718558201825</v>
      </c>
      <c r="M19" s="17">
        <v>8718558</v>
      </c>
      <c r="N19" s="17">
        <f t="shared" si="1"/>
        <v>25</v>
      </c>
      <c r="O19" s="17">
        <f t="shared" si="2"/>
        <v>75</v>
      </c>
      <c r="P19" s="17">
        <f t="shared" si="3"/>
        <v>30</v>
      </c>
      <c r="Q19" s="17">
        <f t="shared" si="4"/>
        <v>105</v>
      </c>
      <c r="R19" s="17">
        <f t="shared" si="5"/>
        <v>110</v>
      </c>
      <c r="S19" s="149">
        <f t="shared" si="6"/>
        <v>5</v>
      </c>
      <c r="T19" s="160">
        <v>64.88549549999999</v>
      </c>
      <c r="U19" s="160">
        <f>Tabel3[[#This Row],[Verkoopprijs per stuk oud]]*1.04</f>
        <v>67.480915319999994</v>
      </c>
      <c r="V19" s="162" t="s">
        <v>774</v>
      </c>
      <c r="W19" s="152" t="s">
        <v>12</v>
      </c>
    </row>
    <row r="20" spans="1:23" ht="20.100000000000001" customHeight="1" x14ac:dyDescent="0.2">
      <c r="A20" s="77" t="s">
        <v>256</v>
      </c>
      <c r="B20" s="77" t="s">
        <v>256</v>
      </c>
      <c r="C20" s="77" t="s">
        <v>781</v>
      </c>
      <c r="D20" s="66">
        <v>7510707</v>
      </c>
      <c r="E20" s="66">
        <v>7670074</v>
      </c>
      <c r="F20" s="66" t="s">
        <v>256</v>
      </c>
      <c r="G20" s="78">
        <v>20183</v>
      </c>
      <c r="H20" s="78"/>
      <c r="I20" s="79" t="s">
        <v>259</v>
      </c>
      <c r="J20" s="79" t="s">
        <v>753</v>
      </c>
      <c r="K20" s="15">
        <f>Tabel3[[#This Row],[Artikelnummer gAvilar]]</f>
        <v>20183</v>
      </c>
      <c r="L20" s="79" t="str">
        <f t="shared" si="0"/>
        <v>8718558201832</v>
      </c>
      <c r="M20" s="17">
        <v>8718558</v>
      </c>
      <c r="N20" s="17">
        <f t="shared" si="1"/>
        <v>26</v>
      </c>
      <c r="O20" s="17">
        <f t="shared" si="2"/>
        <v>78</v>
      </c>
      <c r="P20" s="17">
        <f t="shared" si="3"/>
        <v>30</v>
      </c>
      <c r="Q20" s="17">
        <f t="shared" si="4"/>
        <v>108</v>
      </c>
      <c r="R20" s="17">
        <f t="shared" si="5"/>
        <v>110</v>
      </c>
      <c r="S20" s="149">
        <f t="shared" si="6"/>
        <v>2</v>
      </c>
      <c r="T20" s="160">
        <v>95.060739374999997</v>
      </c>
      <c r="U20" s="160">
        <f>Tabel3[[#This Row],[Verkoopprijs per stuk oud]]*1.04</f>
        <v>98.863168950000002</v>
      </c>
      <c r="V20" s="162" t="s">
        <v>774</v>
      </c>
      <c r="W20" s="152" t="s">
        <v>12</v>
      </c>
    </row>
    <row r="21" spans="1:23" ht="20.100000000000001" customHeight="1" x14ac:dyDescent="0.2">
      <c r="A21" s="77" t="s">
        <v>256</v>
      </c>
      <c r="B21" s="77" t="s">
        <v>256</v>
      </c>
      <c r="C21" s="77" t="s">
        <v>782</v>
      </c>
      <c r="D21" s="66">
        <v>7510708</v>
      </c>
      <c r="E21" s="66">
        <v>7670075</v>
      </c>
      <c r="F21" s="66" t="s">
        <v>256</v>
      </c>
      <c r="G21" s="78">
        <v>20184</v>
      </c>
      <c r="H21" s="78"/>
      <c r="I21" s="79" t="s">
        <v>260</v>
      </c>
      <c r="J21" s="79" t="s">
        <v>753</v>
      </c>
      <c r="K21" s="15">
        <f>Tabel3[[#This Row],[Artikelnummer gAvilar]]</f>
        <v>20184</v>
      </c>
      <c r="L21" s="79" t="str">
        <f t="shared" si="0"/>
        <v>8718558201849</v>
      </c>
      <c r="M21" s="17">
        <v>8718558</v>
      </c>
      <c r="N21" s="17">
        <f t="shared" si="1"/>
        <v>27</v>
      </c>
      <c r="O21" s="17">
        <f t="shared" si="2"/>
        <v>81</v>
      </c>
      <c r="P21" s="17">
        <f t="shared" si="3"/>
        <v>30</v>
      </c>
      <c r="Q21" s="17">
        <f t="shared" si="4"/>
        <v>111</v>
      </c>
      <c r="R21" s="17">
        <f t="shared" si="5"/>
        <v>120</v>
      </c>
      <c r="S21" s="149">
        <f t="shared" si="6"/>
        <v>9</v>
      </c>
      <c r="T21" s="160">
        <v>66.280882500000004</v>
      </c>
      <c r="U21" s="160">
        <f>Tabel3[[#This Row],[Verkoopprijs per stuk oud]]*1.04</f>
        <v>68.9321178</v>
      </c>
      <c r="V21" s="162" t="s">
        <v>774</v>
      </c>
      <c r="W21" s="152" t="s">
        <v>12</v>
      </c>
    </row>
    <row r="22" spans="1:23" ht="20.100000000000001" customHeight="1" x14ac:dyDescent="0.2">
      <c r="A22" s="77" t="s">
        <v>256</v>
      </c>
      <c r="B22" s="66" t="s">
        <v>256</v>
      </c>
      <c r="C22" s="66" t="s">
        <v>783</v>
      </c>
      <c r="D22" s="66">
        <v>7510709</v>
      </c>
      <c r="E22" s="66">
        <v>7670079</v>
      </c>
      <c r="F22" s="66" t="s">
        <v>256</v>
      </c>
      <c r="G22" s="78">
        <v>20188</v>
      </c>
      <c r="H22" s="78"/>
      <c r="I22" s="79" t="s">
        <v>287</v>
      </c>
      <c r="J22" s="79" t="s">
        <v>753</v>
      </c>
      <c r="K22" s="15">
        <f>Tabel3[[#This Row],[Artikelnummer gAvilar]]</f>
        <v>20188</v>
      </c>
      <c r="L22" s="79" t="str">
        <f t="shared" si="0"/>
        <v>8718558201887</v>
      </c>
      <c r="M22" s="17">
        <v>8718558</v>
      </c>
      <c r="N22" s="17">
        <f t="shared" si="1"/>
        <v>31</v>
      </c>
      <c r="O22" s="17">
        <f t="shared" si="2"/>
        <v>93</v>
      </c>
      <c r="P22" s="17">
        <f t="shared" si="3"/>
        <v>30</v>
      </c>
      <c r="Q22" s="17">
        <f t="shared" si="4"/>
        <v>123</v>
      </c>
      <c r="R22" s="17">
        <f t="shared" si="5"/>
        <v>130</v>
      </c>
      <c r="S22" s="149">
        <f t="shared" si="6"/>
        <v>7</v>
      </c>
      <c r="T22" s="160">
        <v>93.200223374999993</v>
      </c>
      <c r="U22" s="160">
        <f>Tabel3[[#This Row],[Verkoopprijs per stuk oud]]*1.04</f>
        <v>96.928232309999999</v>
      </c>
      <c r="V22" s="162" t="s">
        <v>774</v>
      </c>
      <c r="W22" s="152" t="s">
        <v>12</v>
      </c>
    </row>
    <row r="23" spans="1:23" ht="20.100000000000001" customHeight="1" x14ac:dyDescent="0.2">
      <c r="A23" s="77">
        <v>1738616</v>
      </c>
      <c r="B23" s="77" t="s">
        <v>256</v>
      </c>
      <c r="C23" s="77" t="s">
        <v>101</v>
      </c>
      <c r="D23" s="66">
        <v>7510710</v>
      </c>
      <c r="E23" s="66">
        <v>7670054</v>
      </c>
      <c r="F23" s="66" t="s">
        <v>256</v>
      </c>
      <c r="G23" s="78">
        <v>24784</v>
      </c>
      <c r="H23" s="78"/>
      <c r="I23" s="79" t="s">
        <v>281</v>
      </c>
      <c r="J23" s="79" t="s">
        <v>10</v>
      </c>
      <c r="K23" s="15">
        <f>Tabel3[[#This Row],[Artikelnummer gAvilar]]</f>
        <v>24784</v>
      </c>
      <c r="L23" s="79" t="str">
        <f t="shared" si="0"/>
        <v>8718558247847</v>
      </c>
      <c r="M23" s="17">
        <v>8718558</v>
      </c>
      <c r="N23" s="17">
        <f t="shared" si="1"/>
        <v>33</v>
      </c>
      <c r="O23" s="17">
        <f t="shared" si="2"/>
        <v>99</v>
      </c>
      <c r="P23" s="17">
        <f t="shared" si="3"/>
        <v>34</v>
      </c>
      <c r="Q23" s="17">
        <f t="shared" si="4"/>
        <v>133</v>
      </c>
      <c r="R23" s="17">
        <f t="shared" si="5"/>
        <v>140</v>
      </c>
      <c r="S23" s="149">
        <f t="shared" si="6"/>
        <v>7</v>
      </c>
      <c r="T23" s="160">
        <v>75.583462499999996</v>
      </c>
      <c r="U23" s="160">
        <f>Tabel3[[#This Row],[Verkoopprijs per stuk oud]]*1.04</f>
        <v>78.606801000000004</v>
      </c>
      <c r="V23" s="161" t="s">
        <v>774</v>
      </c>
      <c r="W23" s="152" t="s">
        <v>12</v>
      </c>
    </row>
    <row r="24" spans="1:23" ht="20.100000000000001" customHeight="1" x14ac:dyDescent="0.2">
      <c r="A24" s="77">
        <v>787093</v>
      </c>
      <c r="B24" s="66">
        <v>3390040</v>
      </c>
      <c r="C24" s="66" t="s">
        <v>102</v>
      </c>
      <c r="D24" s="66">
        <v>7510928</v>
      </c>
      <c r="E24" s="66">
        <v>7670076</v>
      </c>
      <c r="F24" s="66" t="s">
        <v>256</v>
      </c>
      <c r="G24" s="78">
        <v>26618</v>
      </c>
      <c r="H24" s="78"/>
      <c r="I24" s="79" t="s">
        <v>263</v>
      </c>
      <c r="J24" s="79" t="s">
        <v>753</v>
      </c>
      <c r="K24" s="15">
        <f>Tabel3[[#This Row],[Artikelnummer gAvilar]]</f>
        <v>26618</v>
      </c>
      <c r="L24" s="79" t="str">
        <f t="shared" si="0"/>
        <v>8718558266183</v>
      </c>
      <c r="M24" s="17">
        <v>8718558</v>
      </c>
      <c r="N24" s="17">
        <f t="shared" si="1"/>
        <v>36</v>
      </c>
      <c r="O24" s="17">
        <f t="shared" si="2"/>
        <v>108</v>
      </c>
      <c r="P24" s="17">
        <f t="shared" si="3"/>
        <v>29</v>
      </c>
      <c r="Q24" s="17">
        <f t="shared" si="4"/>
        <v>137</v>
      </c>
      <c r="R24" s="17">
        <f t="shared" si="5"/>
        <v>140</v>
      </c>
      <c r="S24" s="149">
        <f t="shared" si="6"/>
        <v>3</v>
      </c>
      <c r="T24" s="160">
        <v>66.862293749999992</v>
      </c>
      <c r="U24" s="160">
        <f>Tabel3[[#This Row],[Verkoopprijs per stuk oud]]*1.04</f>
        <v>69.536785499999993</v>
      </c>
      <c r="V24" s="162" t="s">
        <v>774</v>
      </c>
      <c r="W24" s="152" t="s">
        <v>12</v>
      </c>
    </row>
    <row r="25" spans="1:23" ht="20.100000000000001" customHeight="1" x14ac:dyDescent="0.2">
      <c r="A25" s="77">
        <v>786921</v>
      </c>
      <c r="B25" s="66">
        <v>3390050</v>
      </c>
      <c r="C25" s="66" t="s">
        <v>103</v>
      </c>
      <c r="D25" s="66">
        <v>7890002</v>
      </c>
      <c r="E25" s="66">
        <v>7670081</v>
      </c>
      <c r="F25" s="66" t="s">
        <v>256</v>
      </c>
      <c r="G25" s="78">
        <v>26620</v>
      </c>
      <c r="H25" s="78"/>
      <c r="I25" s="79" t="s">
        <v>288</v>
      </c>
      <c r="J25" s="79" t="s">
        <v>753</v>
      </c>
      <c r="K25" s="15">
        <f>Tabel3[[#This Row],[Artikelnummer gAvilar]]</f>
        <v>26620</v>
      </c>
      <c r="L25" s="79" t="str">
        <f t="shared" si="0"/>
        <v>8718558266206</v>
      </c>
      <c r="M25" s="17">
        <v>8718558</v>
      </c>
      <c r="N25" s="17">
        <f t="shared" si="1"/>
        <v>28</v>
      </c>
      <c r="O25" s="17">
        <f t="shared" si="2"/>
        <v>84</v>
      </c>
      <c r="P25" s="17">
        <f t="shared" si="3"/>
        <v>30</v>
      </c>
      <c r="Q25" s="17">
        <f t="shared" si="4"/>
        <v>114</v>
      </c>
      <c r="R25" s="17">
        <f t="shared" si="5"/>
        <v>120</v>
      </c>
      <c r="S25" s="149">
        <f t="shared" si="6"/>
        <v>6</v>
      </c>
      <c r="T25" s="160">
        <v>64.943636624999996</v>
      </c>
      <c r="U25" s="160">
        <f>Tabel3[[#This Row],[Verkoopprijs per stuk oud]]*1.04</f>
        <v>67.541382089999999</v>
      </c>
      <c r="V25" s="162" t="s">
        <v>774</v>
      </c>
      <c r="W25" s="152" t="s">
        <v>12</v>
      </c>
    </row>
    <row r="26" spans="1:23" ht="20.100000000000001" customHeight="1" x14ac:dyDescent="0.2">
      <c r="A26" s="77">
        <v>786939</v>
      </c>
      <c r="B26" s="66">
        <v>3390056</v>
      </c>
      <c r="C26" s="66" t="s">
        <v>104</v>
      </c>
      <c r="D26" s="66">
        <v>7510926</v>
      </c>
      <c r="E26" s="66">
        <v>7670083</v>
      </c>
      <c r="F26" s="66">
        <v>12746113</v>
      </c>
      <c r="G26" s="78">
        <v>26621</v>
      </c>
      <c r="H26" s="78"/>
      <c r="I26" s="79" t="s">
        <v>290</v>
      </c>
      <c r="J26" s="79" t="s">
        <v>753</v>
      </c>
      <c r="K26" s="15">
        <f>Tabel3[[#This Row],[Artikelnummer gAvilar]]</f>
        <v>26621</v>
      </c>
      <c r="L26" s="79" t="str">
        <f t="shared" si="0"/>
        <v>8718558266213</v>
      </c>
      <c r="M26" s="17">
        <v>8718558</v>
      </c>
      <c r="N26" s="17">
        <f t="shared" si="1"/>
        <v>29</v>
      </c>
      <c r="O26" s="17">
        <f t="shared" si="2"/>
        <v>87</v>
      </c>
      <c r="P26" s="17">
        <f t="shared" si="3"/>
        <v>30</v>
      </c>
      <c r="Q26" s="17">
        <f t="shared" si="4"/>
        <v>117</v>
      </c>
      <c r="R26" s="17">
        <f t="shared" si="5"/>
        <v>120</v>
      </c>
      <c r="S26" s="149">
        <f t="shared" si="6"/>
        <v>3</v>
      </c>
      <c r="T26" s="160">
        <v>65.990176874999989</v>
      </c>
      <c r="U26" s="160">
        <f>Tabel3[[#This Row],[Verkoopprijs per stuk oud]]*1.04</f>
        <v>68.62978394999999</v>
      </c>
      <c r="V26" s="162" t="s">
        <v>774</v>
      </c>
      <c r="W26" s="152" t="s">
        <v>12</v>
      </c>
    </row>
    <row r="27" spans="1:23" ht="20.100000000000001" customHeight="1" x14ac:dyDescent="0.2">
      <c r="A27" s="77">
        <v>787697</v>
      </c>
      <c r="B27" s="66">
        <v>3391474</v>
      </c>
      <c r="C27" s="66" t="s">
        <v>105</v>
      </c>
      <c r="D27" s="66">
        <v>7510711</v>
      </c>
      <c r="E27" s="66">
        <v>7670084</v>
      </c>
      <c r="F27" s="66" t="s">
        <v>256</v>
      </c>
      <c r="G27" s="78">
        <v>26622</v>
      </c>
      <c r="H27" s="78"/>
      <c r="I27" s="79" t="s">
        <v>291</v>
      </c>
      <c r="J27" s="79" t="s">
        <v>753</v>
      </c>
      <c r="K27" s="15">
        <f>Tabel3[[#This Row],[Artikelnummer gAvilar]]</f>
        <v>26622</v>
      </c>
      <c r="L27" s="79" t="str">
        <f t="shared" si="0"/>
        <v>8718558266220</v>
      </c>
      <c r="M27" s="17">
        <v>8718558</v>
      </c>
      <c r="N27" s="17">
        <f t="shared" si="1"/>
        <v>30</v>
      </c>
      <c r="O27" s="17">
        <f t="shared" si="2"/>
        <v>90</v>
      </c>
      <c r="P27" s="17">
        <f t="shared" si="3"/>
        <v>30</v>
      </c>
      <c r="Q27" s="17">
        <f t="shared" si="4"/>
        <v>120</v>
      </c>
      <c r="R27" s="17">
        <f t="shared" si="5"/>
        <v>120</v>
      </c>
      <c r="S27" s="149">
        <f t="shared" si="6"/>
        <v>0</v>
      </c>
      <c r="T27" s="160">
        <v>70.990313624999985</v>
      </c>
      <c r="U27" s="160">
        <f>Tabel3[[#This Row],[Verkoopprijs per stuk oud]]*1.04</f>
        <v>73.829926169999993</v>
      </c>
      <c r="V27" s="162" t="s">
        <v>774</v>
      </c>
      <c r="W27" s="152" t="s">
        <v>12</v>
      </c>
    </row>
    <row r="28" spans="1:23" ht="20.100000000000001" customHeight="1" x14ac:dyDescent="0.2">
      <c r="A28" s="80">
        <v>2291019</v>
      </c>
      <c r="B28" s="66">
        <v>3391475</v>
      </c>
      <c r="C28" s="66" t="s">
        <v>106</v>
      </c>
      <c r="D28" s="66">
        <v>7510712</v>
      </c>
      <c r="E28" s="66">
        <v>7670106</v>
      </c>
      <c r="F28" s="66" t="s">
        <v>256</v>
      </c>
      <c r="G28" s="78">
        <v>26623</v>
      </c>
      <c r="H28" s="78"/>
      <c r="I28" s="79" t="s">
        <v>18</v>
      </c>
      <c r="J28" s="79" t="s">
        <v>10</v>
      </c>
      <c r="K28" s="15">
        <f>Tabel3[[#This Row],[Artikelnummer gAvilar]]</f>
        <v>26623</v>
      </c>
      <c r="L28" s="79" t="str">
        <f t="shared" si="0"/>
        <v>8718558266237</v>
      </c>
      <c r="M28" s="17">
        <v>8718558</v>
      </c>
      <c r="N28" s="17">
        <f t="shared" si="1"/>
        <v>31</v>
      </c>
      <c r="O28" s="17">
        <f t="shared" si="2"/>
        <v>93</v>
      </c>
      <c r="P28" s="17">
        <f t="shared" si="3"/>
        <v>30</v>
      </c>
      <c r="Q28" s="17">
        <f t="shared" si="4"/>
        <v>123</v>
      </c>
      <c r="R28" s="17">
        <f t="shared" si="5"/>
        <v>130</v>
      </c>
      <c r="S28" s="149">
        <f t="shared" si="6"/>
        <v>7</v>
      </c>
      <c r="T28" s="160">
        <v>51.064519499999996</v>
      </c>
      <c r="U28" s="160">
        <f>Tabel3[[#This Row],[Verkoopprijs per stuk oud]]*1.04</f>
        <v>53.107100279999997</v>
      </c>
      <c r="V28" s="161" t="s">
        <v>774</v>
      </c>
      <c r="W28" s="152" t="s">
        <v>12</v>
      </c>
    </row>
    <row r="29" spans="1:23" ht="20.100000000000001" customHeight="1" x14ac:dyDescent="0.2">
      <c r="A29" s="80">
        <v>2291020</v>
      </c>
      <c r="B29" s="66">
        <v>3391471</v>
      </c>
      <c r="C29" s="66" t="s">
        <v>107</v>
      </c>
      <c r="D29" s="66">
        <v>7510713</v>
      </c>
      <c r="E29" s="66">
        <v>7670107</v>
      </c>
      <c r="F29" s="66" t="s">
        <v>256</v>
      </c>
      <c r="G29" s="78">
        <v>26624</v>
      </c>
      <c r="H29" s="78"/>
      <c r="I29" s="79" t="s">
        <v>19</v>
      </c>
      <c r="J29" s="79" t="s">
        <v>10</v>
      </c>
      <c r="K29" s="15">
        <f>Tabel3[[#This Row],[Artikelnummer gAvilar]]</f>
        <v>26624</v>
      </c>
      <c r="L29" s="79" t="str">
        <f t="shared" si="0"/>
        <v>8718558266244</v>
      </c>
      <c r="M29" s="17">
        <v>8718558</v>
      </c>
      <c r="N29" s="17">
        <f t="shared" si="1"/>
        <v>32</v>
      </c>
      <c r="O29" s="17">
        <f t="shared" si="2"/>
        <v>96</v>
      </c>
      <c r="P29" s="17">
        <f t="shared" si="3"/>
        <v>30</v>
      </c>
      <c r="Q29" s="17">
        <f t="shared" si="4"/>
        <v>126</v>
      </c>
      <c r="R29" s="17">
        <f t="shared" si="5"/>
        <v>130</v>
      </c>
      <c r="S29" s="149">
        <f t="shared" si="6"/>
        <v>4</v>
      </c>
      <c r="T29" s="160">
        <v>74.248985250000004</v>
      </c>
      <c r="U29" s="160">
        <f>Tabel3[[#This Row],[Verkoopprijs per stuk oud]]*1.04</f>
        <v>77.218944660000005</v>
      </c>
      <c r="V29" s="161" t="s">
        <v>774</v>
      </c>
      <c r="W29" s="152" t="s">
        <v>12</v>
      </c>
    </row>
    <row r="30" spans="1:23" ht="20.100000000000001" customHeight="1" x14ac:dyDescent="0.2">
      <c r="A30" s="77">
        <v>6543011</v>
      </c>
      <c r="B30" s="66">
        <v>3390022</v>
      </c>
      <c r="C30" s="66" t="s">
        <v>108</v>
      </c>
      <c r="D30" s="66">
        <v>1640577</v>
      </c>
      <c r="E30" s="66">
        <v>7670040</v>
      </c>
      <c r="F30" s="66" t="s">
        <v>256</v>
      </c>
      <c r="G30" s="78">
        <v>26625</v>
      </c>
      <c r="H30" s="78"/>
      <c r="I30" s="79" t="s">
        <v>282</v>
      </c>
      <c r="J30" s="79" t="s">
        <v>10</v>
      </c>
      <c r="K30" s="15">
        <f>Tabel3[[#This Row],[Artikelnummer gAvilar]]</f>
        <v>26625</v>
      </c>
      <c r="L30" s="79" t="str">
        <f t="shared" si="0"/>
        <v>8718558266251</v>
      </c>
      <c r="M30" s="17">
        <v>8718558</v>
      </c>
      <c r="N30" s="17">
        <f t="shared" si="1"/>
        <v>33</v>
      </c>
      <c r="O30" s="17">
        <f t="shared" si="2"/>
        <v>99</v>
      </c>
      <c r="P30" s="17">
        <f t="shared" si="3"/>
        <v>30</v>
      </c>
      <c r="Q30" s="17">
        <f t="shared" si="4"/>
        <v>129</v>
      </c>
      <c r="R30" s="17">
        <f t="shared" si="5"/>
        <v>130</v>
      </c>
      <c r="S30" s="149">
        <f t="shared" si="6"/>
        <v>1</v>
      </c>
      <c r="T30" s="160">
        <v>23.898770999999996</v>
      </c>
      <c r="U30" s="160">
        <f>Tabel3[[#This Row],[Verkoopprijs per stuk oud]]*1.04</f>
        <v>24.854721839999996</v>
      </c>
      <c r="V30" s="161" t="s">
        <v>774</v>
      </c>
      <c r="W30" s="152" t="s">
        <v>12</v>
      </c>
    </row>
    <row r="31" spans="1:23" ht="20.100000000000001" customHeight="1" x14ac:dyDescent="0.2">
      <c r="A31" s="77">
        <v>787648</v>
      </c>
      <c r="B31" s="66">
        <v>3390023</v>
      </c>
      <c r="C31" s="66" t="s">
        <v>109</v>
      </c>
      <c r="D31" s="66">
        <v>7510956</v>
      </c>
      <c r="E31" s="66">
        <v>7670052</v>
      </c>
      <c r="F31" s="66" t="s">
        <v>256</v>
      </c>
      <c r="G31" s="78">
        <v>26626</v>
      </c>
      <c r="H31" s="78"/>
      <c r="I31" s="79" t="s">
        <v>283</v>
      </c>
      <c r="J31" s="79" t="s">
        <v>10</v>
      </c>
      <c r="K31" s="15">
        <f>Tabel3[[#This Row],[Artikelnummer gAvilar]]</f>
        <v>26626</v>
      </c>
      <c r="L31" s="79" t="str">
        <f t="shared" si="0"/>
        <v>8718558266268</v>
      </c>
      <c r="M31" s="17">
        <v>8718558</v>
      </c>
      <c r="N31" s="17">
        <f t="shared" si="1"/>
        <v>34</v>
      </c>
      <c r="O31" s="17">
        <f t="shared" si="2"/>
        <v>102</v>
      </c>
      <c r="P31" s="17">
        <f t="shared" si="3"/>
        <v>30</v>
      </c>
      <c r="Q31" s="17">
        <f t="shared" si="4"/>
        <v>132</v>
      </c>
      <c r="R31" s="17">
        <f t="shared" si="5"/>
        <v>140</v>
      </c>
      <c r="S31" s="149">
        <f t="shared" si="6"/>
        <v>8</v>
      </c>
      <c r="T31" s="160">
        <v>81.743653124999994</v>
      </c>
      <c r="U31" s="160">
        <f>Tabel3[[#This Row],[Verkoopprijs per stuk oud]]*1.04</f>
        <v>85.013399249999992</v>
      </c>
      <c r="V31" s="161" t="s">
        <v>774</v>
      </c>
      <c r="W31" s="152" t="s">
        <v>12</v>
      </c>
    </row>
    <row r="32" spans="1:23" ht="20.100000000000001" customHeight="1" x14ac:dyDescent="0.2">
      <c r="A32" s="77">
        <v>787655</v>
      </c>
      <c r="B32" s="66">
        <v>3390024</v>
      </c>
      <c r="C32" s="66" t="s">
        <v>110</v>
      </c>
      <c r="D32" s="66">
        <v>7510958</v>
      </c>
      <c r="E32" s="66">
        <v>7670055</v>
      </c>
      <c r="F32" s="66" t="s">
        <v>256</v>
      </c>
      <c r="G32" s="78">
        <v>26627</v>
      </c>
      <c r="H32" s="78"/>
      <c r="I32" s="79" t="s">
        <v>284</v>
      </c>
      <c r="J32" s="79" t="s">
        <v>10</v>
      </c>
      <c r="K32" s="15">
        <f>Tabel3[[#This Row],[Artikelnummer gAvilar]]</f>
        <v>26627</v>
      </c>
      <c r="L32" s="79" t="str">
        <f t="shared" si="0"/>
        <v>8718558266275</v>
      </c>
      <c r="M32" s="17">
        <v>8718558</v>
      </c>
      <c r="N32" s="17">
        <f t="shared" si="1"/>
        <v>35</v>
      </c>
      <c r="O32" s="17">
        <f t="shared" si="2"/>
        <v>105</v>
      </c>
      <c r="P32" s="17">
        <f t="shared" si="3"/>
        <v>30</v>
      </c>
      <c r="Q32" s="17">
        <f t="shared" si="4"/>
        <v>135</v>
      </c>
      <c r="R32" s="17">
        <f t="shared" si="5"/>
        <v>140</v>
      </c>
      <c r="S32" s="149">
        <f t="shared" si="6"/>
        <v>5</v>
      </c>
      <c r="T32" s="160">
        <v>89.374537349999997</v>
      </c>
      <c r="U32" s="160">
        <f>Tabel3[[#This Row],[Verkoopprijs per stuk oud]]*1.04</f>
        <v>92.949518843999996</v>
      </c>
      <c r="V32" s="161" t="s">
        <v>774</v>
      </c>
      <c r="W32" s="152" t="s">
        <v>12</v>
      </c>
    </row>
    <row r="33" spans="1:23" ht="20.100000000000001" customHeight="1" x14ac:dyDescent="0.2">
      <c r="A33" s="80">
        <v>2291021</v>
      </c>
      <c r="B33" s="66">
        <v>3390026</v>
      </c>
      <c r="C33" s="66" t="s">
        <v>111</v>
      </c>
      <c r="D33" s="66">
        <v>7510938</v>
      </c>
      <c r="E33" s="66">
        <v>7670102</v>
      </c>
      <c r="F33" s="66" t="s">
        <v>256</v>
      </c>
      <c r="G33" s="78">
        <v>26628</v>
      </c>
      <c r="H33" s="78"/>
      <c r="I33" s="79" t="s">
        <v>292</v>
      </c>
      <c r="J33" s="79" t="s">
        <v>10</v>
      </c>
      <c r="K33" s="15">
        <f>Tabel3[[#This Row],[Artikelnummer gAvilar]]</f>
        <v>26628</v>
      </c>
      <c r="L33" s="79" t="str">
        <f t="shared" si="0"/>
        <v>8718558266282</v>
      </c>
      <c r="M33" s="17">
        <v>8718558</v>
      </c>
      <c r="N33" s="17">
        <f t="shared" si="1"/>
        <v>36</v>
      </c>
      <c r="O33" s="17">
        <f t="shared" si="2"/>
        <v>108</v>
      </c>
      <c r="P33" s="17">
        <f t="shared" si="3"/>
        <v>30</v>
      </c>
      <c r="Q33" s="17">
        <f t="shared" si="4"/>
        <v>138</v>
      </c>
      <c r="R33" s="17">
        <f t="shared" si="5"/>
        <v>140</v>
      </c>
      <c r="S33" s="149">
        <f t="shared" si="6"/>
        <v>2</v>
      </c>
      <c r="T33" s="160">
        <v>23.198308874999999</v>
      </c>
      <c r="U33" s="160">
        <f>Tabel3[[#This Row],[Verkoopprijs per stuk oud]]*1.04</f>
        <v>24.126241229999998</v>
      </c>
      <c r="V33" s="161" t="s">
        <v>774</v>
      </c>
      <c r="W33" s="152" t="s">
        <v>12</v>
      </c>
    </row>
    <row r="34" spans="1:23" ht="20.100000000000001" customHeight="1" x14ac:dyDescent="0.2">
      <c r="A34" s="80">
        <v>2291022</v>
      </c>
      <c r="B34" s="66" t="s">
        <v>256</v>
      </c>
      <c r="C34" s="66" t="s">
        <v>112</v>
      </c>
      <c r="D34" s="66">
        <v>7510714</v>
      </c>
      <c r="E34" s="66">
        <v>7670104</v>
      </c>
      <c r="F34" s="66" t="s">
        <v>256</v>
      </c>
      <c r="G34" s="78">
        <v>26629</v>
      </c>
      <c r="H34" s="78"/>
      <c r="I34" s="79" t="s">
        <v>293</v>
      </c>
      <c r="J34" s="79" t="s">
        <v>10</v>
      </c>
      <c r="K34" s="15">
        <f>Tabel3[[#This Row],[Artikelnummer gAvilar]]</f>
        <v>26629</v>
      </c>
      <c r="L34" s="79" t="str">
        <f t="shared" si="0"/>
        <v>8718558266299</v>
      </c>
      <c r="M34" s="17">
        <v>8718558</v>
      </c>
      <c r="N34" s="17">
        <f t="shared" si="1"/>
        <v>37</v>
      </c>
      <c r="O34" s="17">
        <f t="shared" si="2"/>
        <v>111</v>
      </c>
      <c r="P34" s="17">
        <f t="shared" si="3"/>
        <v>30</v>
      </c>
      <c r="Q34" s="17">
        <f t="shared" si="4"/>
        <v>141</v>
      </c>
      <c r="R34" s="17">
        <f t="shared" si="5"/>
        <v>150</v>
      </c>
      <c r="S34" s="149">
        <f t="shared" si="6"/>
        <v>9</v>
      </c>
      <c r="T34" s="160">
        <v>61.629592499999994</v>
      </c>
      <c r="U34" s="160">
        <f>Tabel3[[#This Row],[Verkoopprijs per stuk oud]]*1.04</f>
        <v>64.094776199999998</v>
      </c>
      <c r="V34" s="161" t="s">
        <v>774</v>
      </c>
      <c r="W34" s="152" t="s">
        <v>12</v>
      </c>
    </row>
    <row r="35" spans="1:23" ht="20.100000000000001" customHeight="1" x14ac:dyDescent="0.2">
      <c r="A35" s="80">
        <v>2291023</v>
      </c>
      <c r="B35" s="66">
        <v>3391422</v>
      </c>
      <c r="C35" s="66" t="s">
        <v>113</v>
      </c>
      <c r="D35" s="66">
        <v>7890001</v>
      </c>
      <c r="E35" s="66">
        <v>7670105</v>
      </c>
      <c r="F35" s="66" t="s">
        <v>256</v>
      </c>
      <c r="G35" s="78">
        <v>26630</v>
      </c>
      <c r="H35" s="78"/>
      <c r="I35" s="79" t="s">
        <v>294</v>
      </c>
      <c r="J35" s="79" t="s">
        <v>10</v>
      </c>
      <c r="K35" s="15">
        <f>Tabel3[[#This Row],[Artikelnummer gAvilar]]</f>
        <v>26630</v>
      </c>
      <c r="L35" s="79" t="str">
        <f t="shared" si="0"/>
        <v>8718558266305</v>
      </c>
      <c r="M35" s="17">
        <v>8718558</v>
      </c>
      <c r="N35" s="17">
        <f t="shared" si="1"/>
        <v>28</v>
      </c>
      <c r="O35" s="17">
        <f t="shared" si="2"/>
        <v>84</v>
      </c>
      <c r="P35" s="17">
        <f t="shared" si="3"/>
        <v>31</v>
      </c>
      <c r="Q35" s="17">
        <f t="shared" si="4"/>
        <v>115</v>
      </c>
      <c r="R35" s="17">
        <f t="shared" si="5"/>
        <v>120</v>
      </c>
      <c r="S35" s="149">
        <f t="shared" si="6"/>
        <v>5</v>
      </c>
      <c r="T35" s="160">
        <v>44.826807374999994</v>
      </c>
      <c r="U35" s="160">
        <f>Tabel3[[#This Row],[Verkoopprijs per stuk oud]]*1.04</f>
        <v>46.619879669999996</v>
      </c>
      <c r="V35" s="161" t="s">
        <v>774</v>
      </c>
      <c r="W35" s="152" t="s">
        <v>12</v>
      </c>
    </row>
    <row r="36" spans="1:23" ht="20.100000000000001" customHeight="1" x14ac:dyDescent="0.2">
      <c r="A36" s="77">
        <v>1105014</v>
      </c>
      <c r="B36" s="66">
        <v>3390250</v>
      </c>
      <c r="C36" s="66" t="s">
        <v>114</v>
      </c>
      <c r="D36" s="66">
        <v>7510715</v>
      </c>
      <c r="E36" s="66">
        <v>7670108</v>
      </c>
      <c r="F36" s="66" t="s">
        <v>256</v>
      </c>
      <c r="G36" s="78">
        <v>26667</v>
      </c>
      <c r="H36" s="78"/>
      <c r="I36" s="79" t="s">
        <v>20</v>
      </c>
      <c r="J36" s="79" t="s">
        <v>741</v>
      </c>
      <c r="K36" s="15">
        <f>Tabel3[[#This Row],[Artikelnummer gAvilar]]</f>
        <v>26667</v>
      </c>
      <c r="L36" s="79" t="str">
        <f t="shared" si="0"/>
        <v>8718558266671</v>
      </c>
      <c r="M36" s="17">
        <v>8718558</v>
      </c>
      <c r="N36" s="17">
        <f t="shared" si="1"/>
        <v>35</v>
      </c>
      <c r="O36" s="17">
        <f t="shared" si="2"/>
        <v>105</v>
      </c>
      <c r="P36" s="17">
        <f t="shared" si="3"/>
        <v>34</v>
      </c>
      <c r="Q36" s="17">
        <f t="shared" si="4"/>
        <v>139</v>
      </c>
      <c r="R36" s="17">
        <f t="shared" si="5"/>
        <v>140</v>
      </c>
      <c r="S36" s="149">
        <f t="shared" si="6"/>
        <v>1</v>
      </c>
      <c r="T36" s="160">
        <v>11.677644956249999</v>
      </c>
      <c r="U36" s="160">
        <f>Tabel3[[#This Row],[Verkoopprijs per stuk oud]]*1.04</f>
        <v>12.144750754499999</v>
      </c>
      <c r="V36" s="161" t="s">
        <v>774</v>
      </c>
      <c r="W36" s="152" t="s">
        <v>12</v>
      </c>
    </row>
    <row r="37" spans="1:23" ht="20.100000000000001" customHeight="1" x14ac:dyDescent="0.2">
      <c r="A37" s="77">
        <v>1105022</v>
      </c>
      <c r="B37" s="66">
        <v>3390251</v>
      </c>
      <c r="C37" s="66" t="s">
        <v>115</v>
      </c>
      <c r="D37" s="66">
        <v>7510716</v>
      </c>
      <c r="E37" s="66">
        <v>7670109</v>
      </c>
      <c r="F37" s="66" t="s">
        <v>256</v>
      </c>
      <c r="G37" s="78">
        <v>26668</v>
      </c>
      <c r="H37" s="78"/>
      <c r="I37" s="79" t="s">
        <v>21</v>
      </c>
      <c r="J37" s="79" t="s">
        <v>741</v>
      </c>
      <c r="K37" s="15">
        <f>Tabel3[[#This Row],[Artikelnummer gAvilar]]</f>
        <v>26668</v>
      </c>
      <c r="L37" s="79" t="str">
        <f t="shared" si="0"/>
        <v>8718558266688</v>
      </c>
      <c r="M37" s="17">
        <v>8718558</v>
      </c>
      <c r="N37" s="17">
        <f t="shared" si="1"/>
        <v>36</v>
      </c>
      <c r="O37" s="17">
        <f t="shared" si="2"/>
        <v>108</v>
      </c>
      <c r="P37" s="17">
        <f t="shared" si="3"/>
        <v>34</v>
      </c>
      <c r="Q37" s="17">
        <f t="shared" si="4"/>
        <v>142</v>
      </c>
      <c r="R37" s="17">
        <f t="shared" si="5"/>
        <v>150</v>
      </c>
      <c r="S37" s="149">
        <f t="shared" si="6"/>
        <v>8</v>
      </c>
      <c r="T37" s="160">
        <v>17.067327243749997</v>
      </c>
      <c r="U37" s="160">
        <f>Tabel3[[#This Row],[Verkoopprijs per stuk oud]]*1.04</f>
        <v>17.750020333499997</v>
      </c>
      <c r="V37" s="161" t="s">
        <v>774</v>
      </c>
      <c r="W37" s="152" t="s">
        <v>12</v>
      </c>
    </row>
    <row r="38" spans="1:23" ht="20.100000000000001" customHeight="1" x14ac:dyDescent="0.2">
      <c r="A38" s="77">
        <v>1105030</v>
      </c>
      <c r="B38" s="66">
        <v>3390252</v>
      </c>
      <c r="C38" s="66" t="s">
        <v>116</v>
      </c>
      <c r="D38" s="66">
        <v>7510717</v>
      </c>
      <c r="E38" s="66">
        <v>7670110</v>
      </c>
      <c r="F38" s="66" t="s">
        <v>256</v>
      </c>
      <c r="G38" s="78">
        <v>26669</v>
      </c>
      <c r="H38" s="78"/>
      <c r="I38" s="79" t="s">
        <v>22</v>
      </c>
      <c r="J38" s="79" t="s">
        <v>741</v>
      </c>
      <c r="K38" s="15">
        <f>Tabel3[[#This Row],[Artikelnummer gAvilar]]</f>
        <v>26669</v>
      </c>
      <c r="L38" s="79" t="str">
        <f t="shared" si="0"/>
        <v>8718558266695</v>
      </c>
      <c r="M38" s="17">
        <v>8718558</v>
      </c>
      <c r="N38" s="17">
        <f t="shared" si="1"/>
        <v>37</v>
      </c>
      <c r="O38" s="17">
        <f t="shared" si="2"/>
        <v>111</v>
      </c>
      <c r="P38" s="17">
        <f t="shared" si="3"/>
        <v>34</v>
      </c>
      <c r="Q38" s="17">
        <f t="shared" si="4"/>
        <v>145</v>
      </c>
      <c r="R38" s="17">
        <f t="shared" si="5"/>
        <v>150</v>
      </c>
      <c r="S38" s="149">
        <f t="shared" si="6"/>
        <v>5</v>
      </c>
      <c r="T38" s="160">
        <v>30.840959756250001</v>
      </c>
      <c r="U38" s="160">
        <f>Tabel3[[#This Row],[Verkoopprijs per stuk oud]]*1.04</f>
        <v>32.074598146500001</v>
      </c>
      <c r="V38" s="161" t="s">
        <v>774</v>
      </c>
      <c r="W38" s="152" t="s">
        <v>12</v>
      </c>
    </row>
    <row r="39" spans="1:23" ht="20.100000000000001" customHeight="1" x14ac:dyDescent="0.2">
      <c r="A39" s="77">
        <v>1105048</v>
      </c>
      <c r="B39" s="66">
        <v>3390253</v>
      </c>
      <c r="C39" s="66" t="s">
        <v>117</v>
      </c>
      <c r="D39" s="66">
        <v>7510718</v>
      </c>
      <c r="E39" s="66">
        <v>7670111</v>
      </c>
      <c r="F39" s="66" t="s">
        <v>256</v>
      </c>
      <c r="G39" s="78">
        <v>26670</v>
      </c>
      <c r="H39" s="78"/>
      <c r="I39" s="79" t="s">
        <v>23</v>
      </c>
      <c r="J39" s="79" t="s">
        <v>741</v>
      </c>
      <c r="K39" s="15">
        <f>Tabel3[[#This Row],[Artikelnummer gAvilar]]</f>
        <v>26670</v>
      </c>
      <c r="L39" s="79" t="str">
        <f t="shared" si="0"/>
        <v>8718558266701</v>
      </c>
      <c r="M39" s="17">
        <v>8718558</v>
      </c>
      <c r="N39" s="17">
        <f t="shared" si="1"/>
        <v>28</v>
      </c>
      <c r="O39" s="17">
        <f t="shared" si="2"/>
        <v>84</v>
      </c>
      <c r="P39" s="17">
        <f t="shared" si="3"/>
        <v>35</v>
      </c>
      <c r="Q39" s="17">
        <f t="shared" si="4"/>
        <v>119</v>
      </c>
      <c r="R39" s="17">
        <f t="shared" si="5"/>
        <v>120</v>
      </c>
      <c r="S39" s="149">
        <f t="shared" si="6"/>
        <v>1</v>
      </c>
      <c r="T39" s="160">
        <v>46.864570747500004</v>
      </c>
      <c r="U39" s="160">
        <f>Tabel3[[#This Row],[Verkoopprijs per stuk oud]]*1.04</f>
        <v>48.739153577400003</v>
      </c>
      <c r="V39" s="161" t="s">
        <v>774</v>
      </c>
      <c r="W39" s="152" t="s">
        <v>12</v>
      </c>
    </row>
    <row r="40" spans="1:23" ht="20.100000000000001" customHeight="1" x14ac:dyDescent="0.2">
      <c r="A40" s="77">
        <v>1105055</v>
      </c>
      <c r="B40" s="66">
        <v>3390254</v>
      </c>
      <c r="C40" s="66" t="s">
        <v>118</v>
      </c>
      <c r="D40" s="66">
        <v>7510719</v>
      </c>
      <c r="E40" s="66">
        <v>7670112</v>
      </c>
      <c r="F40" s="66" t="s">
        <v>256</v>
      </c>
      <c r="G40" s="78">
        <v>26671</v>
      </c>
      <c r="H40" s="78"/>
      <c r="I40" s="79" t="s">
        <v>24</v>
      </c>
      <c r="J40" s="79" t="s">
        <v>741</v>
      </c>
      <c r="K40" s="15">
        <f>Tabel3[[#This Row],[Artikelnummer gAvilar]]</f>
        <v>26671</v>
      </c>
      <c r="L40" s="79" t="str">
        <f t="shared" si="0"/>
        <v>8718558266718</v>
      </c>
      <c r="M40" s="17">
        <v>8718558</v>
      </c>
      <c r="N40" s="17">
        <f t="shared" si="1"/>
        <v>29</v>
      </c>
      <c r="O40" s="17">
        <f t="shared" si="2"/>
        <v>87</v>
      </c>
      <c r="P40" s="17">
        <f t="shared" si="3"/>
        <v>35</v>
      </c>
      <c r="Q40" s="17">
        <f t="shared" si="4"/>
        <v>122</v>
      </c>
      <c r="R40" s="17">
        <f t="shared" si="5"/>
        <v>130</v>
      </c>
      <c r="S40" s="149">
        <f t="shared" si="6"/>
        <v>8</v>
      </c>
      <c r="T40" s="160">
        <v>99.230039448749991</v>
      </c>
      <c r="U40" s="160">
        <f>Tabel3[[#This Row],[Verkoopprijs per stuk oud]]*1.04</f>
        <v>103.19924102669999</v>
      </c>
      <c r="V40" s="161" t="s">
        <v>774</v>
      </c>
      <c r="W40" s="152" t="s">
        <v>12</v>
      </c>
    </row>
    <row r="41" spans="1:23" ht="20.100000000000001" customHeight="1" x14ac:dyDescent="0.2">
      <c r="A41" s="77">
        <v>1105063</v>
      </c>
      <c r="B41" s="66">
        <v>3390255</v>
      </c>
      <c r="C41" s="66" t="s">
        <v>119</v>
      </c>
      <c r="D41" s="66">
        <v>7510720</v>
      </c>
      <c r="E41" s="66">
        <v>7670113</v>
      </c>
      <c r="F41" s="66" t="s">
        <v>256</v>
      </c>
      <c r="G41" s="78">
        <v>26672</v>
      </c>
      <c r="H41" s="78"/>
      <c r="I41" s="79" t="s">
        <v>25</v>
      </c>
      <c r="J41" s="79" t="s">
        <v>741</v>
      </c>
      <c r="K41" s="15">
        <f>Tabel3[[#This Row],[Artikelnummer gAvilar]]</f>
        <v>26672</v>
      </c>
      <c r="L41" s="79" t="str">
        <f t="shared" si="0"/>
        <v>8718558266725</v>
      </c>
      <c r="M41" s="17">
        <v>8718558</v>
      </c>
      <c r="N41" s="17">
        <f t="shared" si="1"/>
        <v>30</v>
      </c>
      <c r="O41" s="17">
        <f t="shared" si="2"/>
        <v>90</v>
      </c>
      <c r="P41" s="17">
        <f t="shared" si="3"/>
        <v>35</v>
      </c>
      <c r="Q41" s="17">
        <f t="shared" si="4"/>
        <v>125</v>
      </c>
      <c r="R41" s="17">
        <f t="shared" si="5"/>
        <v>130</v>
      </c>
      <c r="S41" s="149">
        <f t="shared" si="6"/>
        <v>5</v>
      </c>
      <c r="T41" s="160">
        <v>194.02856234999999</v>
      </c>
      <c r="U41" s="160">
        <f>Tabel3[[#This Row],[Verkoopprijs per stuk oud]]*1.04</f>
        <v>201.789704844</v>
      </c>
      <c r="V41" s="161" t="s">
        <v>774</v>
      </c>
      <c r="W41" s="152" t="s">
        <v>12</v>
      </c>
    </row>
    <row r="42" spans="1:23" ht="20.100000000000001" customHeight="1" x14ac:dyDescent="0.2">
      <c r="A42" s="77">
        <v>1105105</v>
      </c>
      <c r="B42" s="66">
        <v>3390256</v>
      </c>
      <c r="C42" s="66" t="s">
        <v>120</v>
      </c>
      <c r="D42" s="66">
        <v>7510721</v>
      </c>
      <c r="E42" s="66">
        <v>7670114</v>
      </c>
      <c r="F42" s="66" t="s">
        <v>256</v>
      </c>
      <c r="G42" s="78">
        <v>26673</v>
      </c>
      <c r="H42" s="78"/>
      <c r="I42" s="79" t="s">
        <v>26</v>
      </c>
      <c r="J42" s="79" t="s">
        <v>741</v>
      </c>
      <c r="K42" s="15">
        <f>Tabel3[[#This Row],[Artikelnummer gAvilar]]</f>
        <v>26673</v>
      </c>
      <c r="L42" s="79" t="str">
        <f t="shared" si="0"/>
        <v>8718558266732</v>
      </c>
      <c r="M42" s="17">
        <v>8718558</v>
      </c>
      <c r="N42" s="17">
        <f t="shared" si="1"/>
        <v>31</v>
      </c>
      <c r="O42" s="17">
        <f t="shared" si="2"/>
        <v>93</v>
      </c>
      <c r="P42" s="17">
        <f t="shared" si="3"/>
        <v>35</v>
      </c>
      <c r="Q42" s="17">
        <f t="shared" si="4"/>
        <v>128</v>
      </c>
      <c r="R42" s="17">
        <f t="shared" si="5"/>
        <v>130</v>
      </c>
      <c r="S42" s="149">
        <f t="shared" si="6"/>
        <v>2</v>
      </c>
      <c r="T42" s="160">
        <v>17.785951548749996</v>
      </c>
      <c r="U42" s="160">
        <f>Tabel3[[#This Row],[Verkoopprijs per stuk oud]]*1.04</f>
        <v>18.497389610699997</v>
      </c>
      <c r="V42" s="161" t="s">
        <v>774</v>
      </c>
      <c r="W42" s="152" t="s">
        <v>12</v>
      </c>
    </row>
    <row r="43" spans="1:23" ht="20.100000000000001" customHeight="1" x14ac:dyDescent="0.2">
      <c r="A43" s="77">
        <v>1105113</v>
      </c>
      <c r="B43" s="66">
        <v>3390257</v>
      </c>
      <c r="C43" s="66" t="s">
        <v>121</v>
      </c>
      <c r="D43" s="66">
        <v>7510722</v>
      </c>
      <c r="E43" s="66">
        <v>7670115</v>
      </c>
      <c r="F43" s="66">
        <v>12188057</v>
      </c>
      <c r="G43" s="78">
        <v>26674</v>
      </c>
      <c r="H43" s="78"/>
      <c r="I43" s="79" t="s">
        <v>27</v>
      </c>
      <c r="J43" s="79" t="s">
        <v>741</v>
      </c>
      <c r="K43" s="15">
        <f>Tabel3[[#This Row],[Artikelnummer gAvilar]]</f>
        <v>26674</v>
      </c>
      <c r="L43" s="79" t="str">
        <f t="shared" si="0"/>
        <v>8718558266749</v>
      </c>
      <c r="M43" s="17">
        <v>8718558</v>
      </c>
      <c r="N43" s="17">
        <f t="shared" si="1"/>
        <v>32</v>
      </c>
      <c r="O43" s="17">
        <f t="shared" si="2"/>
        <v>96</v>
      </c>
      <c r="P43" s="17">
        <f t="shared" si="3"/>
        <v>35</v>
      </c>
      <c r="Q43" s="17">
        <f t="shared" si="4"/>
        <v>131</v>
      </c>
      <c r="R43" s="17">
        <f t="shared" si="5"/>
        <v>140</v>
      </c>
      <c r="S43" s="149">
        <f t="shared" si="6"/>
        <v>9</v>
      </c>
      <c r="T43" s="160">
        <v>25.57104818625</v>
      </c>
      <c r="U43" s="160">
        <f>Tabel3[[#This Row],[Verkoopprijs per stuk oud]]*1.04</f>
        <v>26.593890113699999</v>
      </c>
      <c r="V43" s="161" t="s">
        <v>774</v>
      </c>
      <c r="W43" s="152" t="s">
        <v>12</v>
      </c>
    </row>
    <row r="44" spans="1:23" ht="20.100000000000001" customHeight="1" x14ac:dyDescent="0.2">
      <c r="A44" s="77">
        <v>1105121</v>
      </c>
      <c r="B44" s="66">
        <v>3390258</v>
      </c>
      <c r="C44" s="66" t="s">
        <v>122</v>
      </c>
      <c r="D44" s="66">
        <v>7510723</v>
      </c>
      <c r="E44" s="66">
        <v>7670116</v>
      </c>
      <c r="F44" s="66" t="s">
        <v>256</v>
      </c>
      <c r="G44" s="78">
        <v>26675</v>
      </c>
      <c r="H44" s="78"/>
      <c r="I44" s="79" t="s">
        <v>28</v>
      </c>
      <c r="J44" s="79" t="s">
        <v>741</v>
      </c>
      <c r="K44" s="15">
        <f>Tabel3[[#This Row],[Artikelnummer gAvilar]]</f>
        <v>26675</v>
      </c>
      <c r="L44" s="79" t="str">
        <f t="shared" si="0"/>
        <v>8718558266756</v>
      </c>
      <c r="M44" s="17">
        <v>8718558</v>
      </c>
      <c r="N44" s="17">
        <f t="shared" si="1"/>
        <v>33</v>
      </c>
      <c r="O44" s="17">
        <f t="shared" si="2"/>
        <v>99</v>
      </c>
      <c r="P44" s="17">
        <f t="shared" si="3"/>
        <v>35</v>
      </c>
      <c r="Q44" s="17">
        <f t="shared" si="4"/>
        <v>134</v>
      </c>
      <c r="R44" s="17">
        <f t="shared" si="5"/>
        <v>140</v>
      </c>
      <c r="S44" s="149">
        <f t="shared" si="6"/>
        <v>6</v>
      </c>
      <c r="T44" s="160">
        <v>44.614592268749995</v>
      </c>
      <c r="U44" s="160">
        <f>Tabel3[[#This Row],[Verkoopprijs per stuk oud]]*1.04</f>
        <v>46.399175959499999</v>
      </c>
      <c r="V44" s="161" t="s">
        <v>774</v>
      </c>
      <c r="W44" s="152" t="s">
        <v>12</v>
      </c>
    </row>
    <row r="45" spans="1:23" ht="20.100000000000001" customHeight="1" x14ac:dyDescent="0.2">
      <c r="A45" s="77">
        <v>1105139</v>
      </c>
      <c r="B45" s="66">
        <v>3390259</v>
      </c>
      <c r="C45" s="66" t="s">
        <v>123</v>
      </c>
      <c r="D45" s="66">
        <v>7510724</v>
      </c>
      <c r="E45" s="66">
        <v>7670117</v>
      </c>
      <c r="F45" s="66" t="s">
        <v>256</v>
      </c>
      <c r="G45" s="78">
        <v>26676</v>
      </c>
      <c r="H45" s="78"/>
      <c r="I45" s="79" t="s">
        <v>29</v>
      </c>
      <c r="J45" s="79" t="s">
        <v>741</v>
      </c>
      <c r="K45" s="15">
        <f>Tabel3[[#This Row],[Artikelnummer gAvilar]]</f>
        <v>26676</v>
      </c>
      <c r="L45" s="79" t="str">
        <f t="shared" si="0"/>
        <v>8718558266763</v>
      </c>
      <c r="M45" s="17">
        <v>8718558</v>
      </c>
      <c r="N45" s="17">
        <f t="shared" si="1"/>
        <v>34</v>
      </c>
      <c r="O45" s="17">
        <f t="shared" si="2"/>
        <v>102</v>
      </c>
      <c r="P45" s="17">
        <f t="shared" si="3"/>
        <v>35</v>
      </c>
      <c r="Q45" s="17">
        <f t="shared" si="4"/>
        <v>137</v>
      </c>
      <c r="R45" s="17">
        <f t="shared" si="5"/>
        <v>140</v>
      </c>
      <c r="S45" s="149">
        <f t="shared" si="6"/>
        <v>3</v>
      </c>
      <c r="T45" s="160">
        <v>78.749246756249988</v>
      </c>
      <c r="U45" s="160">
        <f>Tabel3[[#This Row],[Verkoopprijs per stuk oud]]*1.04</f>
        <v>81.899216626499992</v>
      </c>
      <c r="V45" s="161" t="s">
        <v>774</v>
      </c>
      <c r="W45" s="152" t="s">
        <v>12</v>
      </c>
    </row>
    <row r="46" spans="1:23" ht="20.100000000000001" customHeight="1" x14ac:dyDescent="0.2">
      <c r="A46" s="77">
        <v>1105147</v>
      </c>
      <c r="B46" s="66">
        <v>3390260</v>
      </c>
      <c r="C46" s="66" t="s">
        <v>124</v>
      </c>
      <c r="D46" s="66">
        <v>7510725</v>
      </c>
      <c r="E46" s="66">
        <v>7670118</v>
      </c>
      <c r="F46" s="66" t="s">
        <v>256</v>
      </c>
      <c r="G46" s="78">
        <v>26677</v>
      </c>
      <c r="H46" s="78"/>
      <c r="I46" s="79" t="s">
        <v>30</v>
      </c>
      <c r="J46" s="79" t="s">
        <v>741</v>
      </c>
      <c r="K46" s="15">
        <f>Tabel3[[#This Row],[Artikelnummer gAvilar]]</f>
        <v>26677</v>
      </c>
      <c r="L46" s="79" t="str">
        <f t="shared" si="0"/>
        <v>8718558266770</v>
      </c>
      <c r="M46" s="17">
        <v>8718558</v>
      </c>
      <c r="N46" s="17">
        <f t="shared" si="1"/>
        <v>35</v>
      </c>
      <c r="O46" s="17">
        <f t="shared" si="2"/>
        <v>105</v>
      </c>
      <c r="P46" s="17">
        <f t="shared" si="3"/>
        <v>35</v>
      </c>
      <c r="Q46" s="17">
        <f t="shared" si="4"/>
        <v>140</v>
      </c>
      <c r="R46" s="17">
        <f t="shared" si="5"/>
        <v>140</v>
      </c>
      <c r="S46" s="149">
        <f t="shared" si="6"/>
        <v>0</v>
      </c>
      <c r="T46" s="160">
        <v>132.76584034874998</v>
      </c>
      <c r="U46" s="160">
        <f>Tabel3[[#This Row],[Verkoopprijs per stuk oud]]*1.04</f>
        <v>138.07647396269999</v>
      </c>
      <c r="V46" s="161" t="s">
        <v>774</v>
      </c>
      <c r="W46" s="152" t="s">
        <v>12</v>
      </c>
    </row>
    <row r="47" spans="1:23" ht="20.100000000000001" customHeight="1" x14ac:dyDescent="0.2">
      <c r="A47" s="77">
        <v>1105154</v>
      </c>
      <c r="B47" s="66">
        <v>3390261</v>
      </c>
      <c r="C47" s="66" t="s">
        <v>125</v>
      </c>
      <c r="D47" s="66">
        <v>7510726</v>
      </c>
      <c r="E47" s="66">
        <v>7670119</v>
      </c>
      <c r="F47" s="66" t="s">
        <v>256</v>
      </c>
      <c r="G47" s="78">
        <v>26678</v>
      </c>
      <c r="H47" s="78"/>
      <c r="I47" s="79" t="s">
        <v>31</v>
      </c>
      <c r="J47" s="79" t="s">
        <v>741</v>
      </c>
      <c r="K47" s="15">
        <f>Tabel3[[#This Row],[Artikelnummer gAvilar]]</f>
        <v>26678</v>
      </c>
      <c r="L47" s="79" t="str">
        <f t="shared" si="0"/>
        <v>8718558266787</v>
      </c>
      <c r="M47" s="17">
        <v>8718558</v>
      </c>
      <c r="N47" s="17">
        <f t="shared" si="1"/>
        <v>36</v>
      </c>
      <c r="O47" s="17">
        <f t="shared" si="2"/>
        <v>108</v>
      </c>
      <c r="P47" s="17">
        <f t="shared" si="3"/>
        <v>35</v>
      </c>
      <c r="Q47" s="17">
        <f t="shared" si="4"/>
        <v>143</v>
      </c>
      <c r="R47" s="17">
        <f t="shared" si="5"/>
        <v>150</v>
      </c>
      <c r="S47" s="149">
        <f t="shared" si="6"/>
        <v>7</v>
      </c>
      <c r="T47" s="160">
        <v>178.27871299874997</v>
      </c>
      <c r="U47" s="160">
        <f>Tabel3[[#This Row],[Verkoopprijs per stuk oud]]*1.04</f>
        <v>185.40986151869998</v>
      </c>
      <c r="V47" s="161" t="s">
        <v>774</v>
      </c>
      <c r="W47" s="152" t="s">
        <v>12</v>
      </c>
    </row>
    <row r="48" spans="1:23" ht="20.100000000000001" customHeight="1" x14ac:dyDescent="0.2">
      <c r="A48" s="86">
        <v>3000858</v>
      </c>
      <c r="B48" s="66" t="s">
        <v>256</v>
      </c>
      <c r="C48" s="66" t="s">
        <v>492</v>
      </c>
      <c r="D48" s="84">
        <v>7510940</v>
      </c>
      <c r="E48" s="66">
        <v>7720803</v>
      </c>
      <c r="F48" s="66" t="s">
        <v>256</v>
      </c>
      <c r="G48" s="78">
        <v>27412</v>
      </c>
      <c r="H48" s="187"/>
      <c r="I48" s="145" t="s">
        <v>366</v>
      </c>
      <c r="J48" s="79" t="s">
        <v>744</v>
      </c>
      <c r="K48" s="15">
        <f>Tabel3[[#This Row],[Artikelnummer gAvilar]]</f>
        <v>27412</v>
      </c>
      <c r="L48" s="79" t="str">
        <f t="shared" si="0"/>
        <v>8718558274126</v>
      </c>
      <c r="M48" s="17">
        <v>8718558</v>
      </c>
      <c r="N48" s="17">
        <f t="shared" si="1"/>
        <v>28</v>
      </c>
      <c r="O48" s="17">
        <f t="shared" si="2"/>
        <v>84</v>
      </c>
      <c r="P48" s="17">
        <f t="shared" si="3"/>
        <v>30</v>
      </c>
      <c r="Q48" s="17">
        <f t="shared" si="4"/>
        <v>114</v>
      </c>
      <c r="R48" s="17">
        <f t="shared" si="5"/>
        <v>120</v>
      </c>
      <c r="S48" s="149">
        <f t="shared" si="6"/>
        <v>6</v>
      </c>
      <c r="T48" s="163">
        <v>119.18930624999999</v>
      </c>
      <c r="U48" s="160">
        <f>Tabel3[[#This Row],[Verkoopprijs per stuk oud]]*1.04</f>
        <v>123.95687849999999</v>
      </c>
      <c r="V48" s="162" t="s">
        <v>774</v>
      </c>
      <c r="W48" s="152" t="s">
        <v>12</v>
      </c>
    </row>
    <row r="49" spans="1:23" ht="20.100000000000001" customHeight="1" x14ac:dyDescent="0.2">
      <c r="A49" s="77">
        <v>3228996</v>
      </c>
      <c r="B49" s="66">
        <v>3391523</v>
      </c>
      <c r="C49" s="66" t="s">
        <v>126</v>
      </c>
      <c r="D49" s="66">
        <v>7510727</v>
      </c>
      <c r="E49" s="66">
        <v>7670078</v>
      </c>
      <c r="F49" s="66" t="s">
        <v>256</v>
      </c>
      <c r="G49" s="78">
        <v>27613</v>
      </c>
      <c r="H49" s="78"/>
      <c r="I49" s="79" t="s">
        <v>261</v>
      </c>
      <c r="J49" s="79" t="s">
        <v>753</v>
      </c>
      <c r="K49" s="15">
        <f>Tabel3[[#This Row],[Artikelnummer gAvilar]]</f>
        <v>27613</v>
      </c>
      <c r="L49" s="79" t="str">
        <f t="shared" si="0"/>
        <v>8718558276137</v>
      </c>
      <c r="M49" s="17">
        <v>8718558</v>
      </c>
      <c r="N49" s="17">
        <f t="shared" si="1"/>
        <v>31</v>
      </c>
      <c r="O49" s="17">
        <f t="shared" si="2"/>
        <v>93</v>
      </c>
      <c r="P49" s="17">
        <f t="shared" si="3"/>
        <v>30</v>
      </c>
      <c r="Q49" s="17">
        <f t="shared" si="4"/>
        <v>123</v>
      </c>
      <c r="R49" s="17">
        <f t="shared" si="5"/>
        <v>130</v>
      </c>
      <c r="S49" s="149">
        <f t="shared" si="6"/>
        <v>7</v>
      </c>
      <c r="T49" s="160">
        <v>70.388797499999995</v>
      </c>
      <c r="U49" s="160">
        <f>Tabel3[[#This Row],[Verkoopprijs per stuk oud]]*1.04</f>
        <v>73.204349399999998</v>
      </c>
      <c r="V49" s="162" t="s">
        <v>774</v>
      </c>
      <c r="W49" s="152" t="s">
        <v>32</v>
      </c>
    </row>
    <row r="50" spans="1:23" ht="20.100000000000001" customHeight="1" x14ac:dyDescent="0.2">
      <c r="A50" s="77">
        <v>3726346</v>
      </c>
      <c r="B50" s="66">
        <v>3390025</v>
      </c>
      <c r="C50" s="66" t="s">
        <v>127</v>
      </c>
      <c r="D50" s="66">
        <v>7510728</v>
      </c>
      <c r="E50" s="66">
        <v>7670057</v>
      </c>
      <c r="F50" s="66" t="s">
        <v>256</v>
      </c>
      <c r="G50" s="78">
        <v>27629</v>
      </c>
      <c r="H50" s="78"/>
      <c r="I50" s="79" t="s">
        <v>285</v>
      </c>
      <c r="J50" s="79" t="s">
        <v>10</v>
      </c>
      <c r="K50" s="15">
        <f>Tabel3[[#This Row],[Artikelnummer gAvilar]]</f>
        <v>27629</v>
      </c>
      <c r="L50" s="79" t="str">
        <f t="shared" si="0"/>
        <v>8718558276298</v>
      </c>
      <c r="M50" s="17">
        <v>8718558</v>
      </c>
      <c r="N50" s="17">
        <f t="shared" si="1"/>
        <v>37</v>
      </c>
      <c r="O50" s="17">
        <f t="shared" si="2"/>
        <v>111</v>
      </c>
      <c r="P50" s="17">
        <f t="shared" si="3"/>
        <v>31</v>
      </c>
      <c r="Q50" s="17">
        <f t="shared" si="4"/>
        <v>142</v>
      </c>
      <c r="R50" s="17">
        <f t="shared" si="5"/>
        <v>150</v>
      </c>
      <c r="S50" s="149">
        <f t="shared" si="6"/>
        <v>8</v>
      </c>
      <c r="T50" s="160">
        <v>178.75128959999998</v>
      </c>
      <c r="U50" s="160">
        <f>Tabel3[[#This Row],[Verkoopprijs per stuk oud]]*1.04</f>
        <v>185.90134118399999</v>
      </c>
      <c r="V50" s="161" t="s">
        <v>774</v>
      </c>
      <c r="W50" s="152" t="s">
        <v>12</v>
      </c>
    </row>
    <row r="51" spans="1:23" ht="20.100000000000001" customHeight="1" x14ac:dyDescent="0.2">
      <c r="A51" s="80">
        <v>9359392</v>
      </c>
      <c r="B51" s="66">
        <v>3390042</v>
      </c>
      <c r="C51" s="66" t="s">
        <v>128</v>
      </c>
      <c r="D51" s="66">
        <v>7510729</v>
      </c>
      <c r="E51" s="66" t="s">
        <v>256</v>
      </c>
      <c r="F51" s="66" t="s">
        <v>256</v>
      </c>
      <c r="G51" s="78">
        <v>28506</v>
      </c>
      <c r="H51" s="78"/>
      <c r="I51" s="79" t="s">
        <v>262</v>
      </c>
      <c r="J51" s="79" t="s">
        <v>753</v>
      </c>
      <c r="K51" s="15">
        <f>Tabel3[[#This Row],[Artikelnummer gAvilar]]</f>
        <v>28506</v>
      </c>
      <c r="L51" s="79" t="str">
        <f t="shared" si="0"/>
        <v>8718558285061</v>
      </c>
      <c r="M51" s="17">
        <v>8718558</v>
      </c>
      <c r="N51" s="17">
        <f t="shared" si="1"/>
        <v>33</v>
      </c>
      <c r="O51" s="17">
        <f t="shared" si="2"/>
        <v>99</v>
      </c>
      <c r="P51" s="17">
        <f t="shared" si="3"/>
        <v>30</v>
      </c>
      <c r="Q51" s="17">
        <f t="shared" si="4"/>
        <v>129</v>
      </c>
      <c r="R51" s="17">
        <f t="shared" si="5"/>
        <v>130</v>
      </c>
      <c r="S51" s="149">
        <f t="shared" si="6"/>
        <v>1</v>
      </c>
      <c r="T51" s="160">
        <v>60.059782124999998</v>
      </c>
      <c r="U51" s="160">
        <f>Tabel3[[#This Row],[Verkoopprijs per stuk oud]]*1.04</f>
        <v>62.462173409999998</v>
      </c>
      <c r="V51" s="162" t="s">
        <v>774</v>
      </c>
      <c r="W51" s="152" t="s">
        <v>12</v>
      </c>
    </row>
    <row r="52" spans="1:23" ht="20.100000000000001" customHeight="1" x14ac:dyDescent="0.2">
      <c r="A52" s="80">
        <v>9359399</v>
      </c>
      <c r="B52" s="66">
        <v>3390044</v>
      </c>
      <c r="C52" s="66" t="s">
        <v>129</v>
      </c>
      <c r="D52" s="66">
        <v>7510730</v>
      </c>
      <c r="E52" s="66" t="s">
        <v>256</v>
      </c>
      <c r="F52" s="66" t="s">
        <v>256</v>
      </c>
      <c r="G52" s="78">
        <v>28507</v>
      </c>
      <c r="H52" s="78"/>
      <c r="I52" s="79" t="s">
        <v>289</v>
      </c>
      <c r="J52" s="79" t="s">
        <v>753</v>
      </c>
      <c r="K52" s="15">
        <f>Tabel3[[#This Row],[Artikelnummer gAvilar]]</f>
        <v>28507</v>
      </c>
      <c r="L52" s="79" t="str">
        <f t="shared" si="0"/>
        <v>8718558285078</v>
      </c>
      <c r="M52" s="17">
        <v>8718558</v>
      </c>
      <c r="N52" s="17">
        <f t="shared" si="1"/>
        <v>34</v>
      </c>
      <c r="O52" s="17">
        <f t="shared" si="2"/>
        <v>102</v>
      </c>
      <c r="P52" s="17">
        <f t="shared" si="3"/>
        <v>30</v>
      </c>
      <c r="Q52" s="17">
        <f t="shared" si="4"/>
        <v>132</v>
      </c>
      <c r="R52" s="17">
        <f t="shared" si="5"/>
        <v>140</v>
      </c>
      <c r="S52" s="149">
        <f t="shared" si="6"/>
        <v>8</v>
      </c>
      <c r="T52" s="160">
        <v>62.792414999999998</v>
      </c>
      <c r="U52" s="160">
        <f>Tabel3[[#This Row],[Verkoopprijs per stuk oud]]*1.04</f>
        <v>65.304111599999999</v>
      </c>
      <c r="V52" s="162" t="s">
        <v>774</v>
      </c>
      <c r="W52" s="152" t="s">
        <v>12</v>
      </c>
    </row>
    <row r="53" spans="1:23" ht="20.100000000000001" customHeight="1" x14ac:dyDescent="0.2">
      <c r="A53" s="77">
        <v>4027793</v>
      </c>
      <c r="B53" s="66">
        <v>3391443</v>
      </c>
      <c r="C53" s="66" t="s">
        <v>130</v>
      </c>
      <c r="D53" s="66">
        <v>7510731</v>
      </c>
      <c r="E53" s="66">
        <v>7670120</v>
      </c>
      <c r="F53" s="66" t="s">
        <v>256</v>
      </c>
      <c r="G53" s="78">
        <v>28587</v>
      </c>
      <c r="H53" s="78"/>
      <c r="I53" s="79" t="s">
        <v>13</v>
      </c>
      <c r="J53" s="79" t="s">
        <v>741</v>
      </c>
      <c r="K53" s="15">
        <f>Tabel3[[#This Row],[Artikelnummer gAvilar]]</f>
        <v>28587</v>
      </c>
      <c r="L53" s="79" t="str">
        <f t="shared" si="0"/>
        <v>8718558285870</v>
      </c>
      <c r="M53" s="17">
        <v>8718558</v>
      </c>
      <c r="N53" s="17">
        <f t="shared" si="1"/>
        <v>34</v>
      </c>
      <c r="O53" s="17">
        <f t="shared" si="2"/>
        <v>102</v>
      </c>
      <c r="P53" s="17">
        <f t="shared" si="3"/>
        <v>38</v>
      </c>
      <c r="Q53" s="17">
        <f t="shared" si="4"/>
        <v>140</v>
      </c>
      <c r="R53" s="17">
        <f t="shared" si="5"/>
        <v>140</v>
      </c>
      <c r="S53" s="149">
        <f t="shared" si="6"/>
        <v>0</v>
      </c>
      <c r="T53" s="160">
        <v>0.34552440000000001</v>
      </c>
      <c r="U53" s="160">
        <f>Tabel3[[#This Row],[Verkoopprijs per stuk oud]]*1.04</f>
        <v>0.35934537600000005</v>
      </c>
      <c r="V53" s="161" t="s">
        <v>774</v>
      </c>
      <c r="W53" s="152" t="s">
        <v>12</v>
      </c>
    </row>
    <row r="54" spans="1:23" ht="20.100000000000001" customHeight="1" x14ac:dyDescent="0.2">
      <c r="A54" s="185">
        <v>1450285</v>
      </c>
      <c r="B54" s="66">
        <v>3391507</v>
      </c>
      <c r="C54" s="66" t="s">
        <v>784</v>
      </c>
      <c r="D54" s="66">
        <v>7510732</v>
      </c>
      <c r="E54" s="66" t="s">
        <v>256</v>
      </c>
      <c r="F54" s="66" t="s">
        <v>256</v>
      </c>
      <c r="G54" s="78">
        <v>28945</v>
      </c>
      <c r="H54" s="187"/>
      <c r="I54" s="145" t="s">
        <v>968</v>
      </c>
      <c r="J54" s="79" t="s">
        <v>750</v>
      </c>
      <c r="K54" s="15">
        <f>Tabel3[[#This Row],[Artikelnummer gAvilar]]</f>
        <v>28945</v>
      </c>
      <c r="L54" s="79" t="str">
        <f t="shared" si="0"/>
        <v>8718558289458</v>
      </c>
      <c r="M54" s="17">
        <v>8718558</v>
      </c>
      <c r="N54" s="17">
        <f t="shared" si="1"/>
        <v>36</v>
      </c>
      <c r="O54" s="17">
        <f t="shared" si="2"/>
        <v>108</v>
      </c>
      <c r="P54" s="17">
        <f t="shared" si="3"/>
        <v>34</v>
      </c>
      <c r="Q54" s="17">
        <f t="shared" si="4"/>
        <v>142</v>
      </c>
      <c r="R54" s="17">
        <f t="shared" si="5"/>
        <v>150</v>
      </c>
      <c r="S54" s="149">
        <f t="shared" si="6"/>
        <v>8</v>
      </c>
      <c r="T54" s="160">
        <v>180.23748749999999</v>
      </c>
      <c r="U54" s="160">
        <f>Tabel3[[#This Row],[Verkoopprijs per stuk oud]]*1.04</f>
        <v>187.44698699999998</v>
      </c>
      <c r="V54" s="162" t="s">
        <v>774</v>
      </c>
      <c r="W54" s="152" t="s">
        <v>32</v>
      </c>
    </row>
    <row r="55" spans="1:23" ht="20.100000000000001" customHeight="1" x14ac:dyDescent="0.2">
      <c r="A55" s="185"/>
      <c r="B55" s="66"/>
      <c r="C55" s="66"/>
      <c r="D55" s="66"/>
      <c r="E55" s="66"/>
      <c r="F55" s="66"/>
      <c r="G55" s="78">
        <v>29322</v>
      </c>
      <c r="H55" s="78"/>
      <c r="I55" s="79" t="s">
        <v>974</v>
      </c>
      <c r="J55" s="79" t="s">
        <v>750</v>
      </c>
      <c r="K55" s="15"/>
      <c r="L55" s="183">
        <v>8718558293226</v>
      </c>
      <c r="M55" s="17"/>
      <c r="N55" s="17"/>
      <c r="O55" s="17"/>
      <c r="P55" s="17"/>
      <c r="Q55" s="17"/>
      <c r="R55" s="17"/>
      <c r="S55" s="149"/>
      <c r="T55" s="160">
        <v>233.13</v>
      </c>
      <c r="U55" s="160">
        <f>Tabel3[[#This Row],[Verkoopprijs per stuk oud]]*1.04</f>
        <v>242.45519999999999</v>
      </c>
      <c r="V55" s="162" t="s">
        <v>774</v>
      </c>
      <c r="W55" s="152" t="s">
        <v>32</v>
      </c>
    </row>
    <row r="56" spans="1:23" ht="20.100000000000001" customHeight="1" x14ac:dyDescent="0.2">
      <c r="A56" s="185">
        <v>1450292</v>
      </c>
      <c r="B56" s="66" t="s">
        <v>256</v>
      </c>
      <c r="C56" s="66" t="s">
        <v>256</v>
      </c>
      <c r="D56" s="66" t="s">
        <v>256</v>
      </c>
      <c r="E56" s="66" t="s">
        <v>256</v>
      </c>
      <c r="F56" s="66" t="s">
        <v>256</v>
      </c>
      <c r="G56" s="78">
        <v>28956</v>
      </c>
      <c r="H56" s="78"/>
      <c r="I56" s="79" t="s">
        <v>896</v>
      </c>
      <c r="J56" s="79" t="s">
        <v>750</v>
      </c>
      <c r="K56" s="15">
        <f>Tabel3[[#This Row],[Artikelnummer gAvilar]]</f>
        <v>28956</v>
      </c>
      <c r="L56" s="79" t="str">
        <f t="shared" si="0"/>
        <v>8718558289564</v>
      </c>
      <c r="M56" s="17">
        <v>8718558</v>
      </c>
      <c r="N56" s="17">
        <f t="shared" si="1"/>
        <v>37</v>
      </c>
      <c r="O56" s="17">
        <f t="shared" si="2"/>
        <v>111</v>
      </c>
      <c r="P56" s="17">
        <f t="shared" si="3"/>
        <v>35</v>
      </c>
      <c r="Q56" s="17">
        <f t="shared" si="4"/>
        <v>146</v>
      </c>
      <c r="R56" s="17">
        <f t="shared" si="5"/>
        <v>150</v>
      </c>
      <c r="S56" s="149">
        <f t="shared" si="6"/>
        <v>4</v>
      </c>
      <c r="T56" s="160">
        <v>362.80062000000004</v>
      </c>
      <c r="U56" s="160">
        <f>Tabel3[[#This Row],[Verkoopprijs per stuk oud]]*1.04</f>
        <v>377.31264480000004</v>
      </c>
      <c r="V56" s="162" t="s">
        <v>774</v>
      </c>
      <c r="W56" s="152" t="s">
        <v>33</v>
      </c>
    </row>
    <row r="57" spans="1:23" ht="20.100000000000001" customHeight="1" x14ac:dyDescent="0.2">
      <c r="A57" s="185">
        <v>1449529</v>
      </c>
      <c r="B57" s="66" t="s">
        <v>256</v>
      </c>
      <c r="C57" s="66" t="s">
        <v>256</v>
      </c>
      <c r="D57" s="66" t="s">
        <v>256</v>
      </c>
      <c r="E57" s="66" t="s">
        <v>256</v>
      </c>
      <c r="F57" s="66" t="s">
        <v>256</v>
      </c>
      <c r="G57" s="78">
        <v>28958</v>
      </c>
      <c r="H57" s="78"/>
      <c r="I57" s="79" t="s">
        <v>897</v>
      </c>
      <c r="J57" s="79" t="s">
        <v>750</v>
      </c>
      <c r="K57" s="15">
        <f>Tabel3[[#This Row],[Artikelnummer gAvilar]]</f>
        <v>28958</v>
      </c>
      <c r="L57" s="79" t="str">
        <f t="shared" si="0"/>
        <v>8718558289588</v>
      </c>
      <c r="M57" s="17">
        <v>8718558</v>
      </c>
      <c r="N57" s="17">
        <f t="shared" si="1"/>
        <v>39</v>
      </c>
      <c r="O57" s="17">
        <f t="shared" si="2"/>
        <v>117</v>
      </c>
      <c r="P57" s="17">
        <f t="shared" si="3"/>
        <v>35</v>
      </c>
      <c r="Q57" s="17">
        <f t="shared" si="4"/>
        <v>152</v>
      </c>
      <c r="R57" s="17">
        <f t="shared" si="5"/>
        <v>160</v>
      </c>
      <c r="S57" s="149">
        <f t="shared" si="6"/>
        <v>8</v>
      </c>
      <c r="T57" s="160">
        <v>401.17376250000001</v>
      </c>
      <c r="U57" s="160">
        <f>Tabel3[[#This Row],[Verkoopprijs per stuk oud]]*1.04</f>
        <v>417.22071300000005</v>
      </c>
      <c r="V57" s="162" t="s">
        <v>774</v>
      </c>
      <c r="W57" s="152" t="s">
        <v>33</v>
      </c>
    </row>
    <row r="58" spans="1:23" ht="20.100000000000001" customHeight="1" x14ac:dyDescent="0.2">
      <c r="A58" s="66" t="s">
        <v>256</v>
      </c>
      <c r="B58" s="66" t="s">
        <v>256</v>
      </c>
      <c r="C58" s="66" t="s">
        <v>256</v>
      </c>
      <c r="D58" s="66" t="s">
        <v>256</v>
      </c>
      <c r="E58" s="66" t="s">
        <v>256</v>
      </c>
      <c r="F58" s="66" t="s">
        <v>256</v>
      </c>
      <c r="G58" s="78">
        <v>29325</v>
      </c>
      <c r="H58" s="78"/>
      <c r="I58" s="79" t="s">
        <v>972</v>
      </c>
      <c r="J58" s="79" t="s">
        <v>750</v>
      </c>
      <c r="K58" s="15">
        <f>Tabel3[[#This Row],[Artikelnummer gAvilar]]</f>
        <v>29325</v>
      </c>
      <c r="L58" s="79" t="str">
        <f t="shared" si="0"/>
        <v>8718558293257</v>
      </c>
      <c r="M58" s="17">
        <v>8718558</v>
      </c>
      <c r="N58" s="17">
        <f t="shared" ref="N58:N60" si="7">(SUM(LEFT(K58,1),LEFT(K58,3),RIGHT(K58,1))-(10*(LEFT(K58,2)))+7+8+5)</f>
        <v>30</v>
      </c>
      <c r="O58" s="17">
        <f t="shared" ref="O58:O60" si="8">3*N58</f>
        <v>90</v>
      </c>
      <c r="P58" s="17">
        <f t="shared" ref="P58:P60" si="9">SUM(LEFT(K58,2)-(10*LEFT(K58,1)))+LEFT(K58,4)-(10*LEFT(K58,3))+8+1+5+8</f>
        <v>33</v>
      </c>
      <c r="Q58" s="17">
        <f t="shared" ref="Q58:Q60" si="10">O58+P58</f>
        <v>123</v>
      </c>
      <c r="R58" s="17">
        <f t="shared" ref="R58:R60" si="11">CEILING(Q58,10)</f>
        <v>130</v>
      </c>
      <c r="S58" s="149">
        <f t="shared" ref="S58:S60" si="12">R58-Q58</f>
        <v>7</v>
      </c>
      <c r="T58" s="160">
        <v>230</v>
      </c>
      <c r="U58" s="160">
        <f>Tabel3[[#This Row],[Verkoopprijs per stuk oud]]*1.04</f>
        <v>239.20000000000002</v>
      </c>
      <c r="V58" s="162" t="s">
        <v>774</v>
      </c>
      <c r="W58" s="152" t="s">
        <v>12</v>
      </c>
    </row>
    <row r="59" spans="1:23" ht="20.100000000000001" customHeight="1" x14ac:dyDescent="0.2">
      <c r="A59" s="66" t="s">
        <v>256</v>
      </c>
      <c r="B59" s="66" t="s">
        <v>256</v>
      </c>
      <c r="C59" s="66" t="s">
        <v>256</v>
      </c>
      <c r="D59" s="66" t="s">
        <v>256</v>
      </c>
      <c r="E59" s="66" t="s">
        <v>256</v>
      </c>
      <c r="F59" s="66" t="s">
        <v>256</v>
      </c>
      <c r="G59" s="78">
        <v>29326</v>
      </c>
      <c r="H59" s="78"/>
      <c r="I59" s="79" t="s">
        <v>977</v>
      </c>
      <c r="J59" s="79" t="s">
        <v>750</v>
      </c>
      <c r="K59" s="15">
        <f>Tabel3[[#This Row],[Artikelnummer gAvilar]]</f>
        <v>29326</v>
      </c>
      <c r="L59" s="79" t="str">
        <f t="shared" si="0"/>
        <v>8718558293264</v>
      </c>
      <c r="M59" s="17">
        <v>8718558</v>
      </c>
      <c r="N59" s="17">
        <f t="shared" si="7"/>
        <v>31</v>
      </c>
      <c r="O59" s="17">
        <f t="shared" si="8"/>
        <v>93</v>
      </c>
      <c r="P59" s="17">
        <f t="shared" si="9"/>
        <v>33</v>
      </c>
      <c r="Q59" s="17">
        <f t="shared" si="10"/>
        <v>126</v>
      </c>
      <c r="R59" s="17">
        <f t="shared" si="11"/>
        <v>130</v>
      </c>
      <c r="S59" s="149">
        <f t="shared" si="12"/>
        <v>4</v>
      </c>
      <c r="T59" s="160">
        <v>265</v>
      </c>
      <c r="U59" s="160">
        <f>Tabel3[[#This Row],[Verkoopprijs per stuk oud]]*1.04</f>
        <v>275.60000000000002</v>
      </c>
      <c r="V59" s="162" t="s">
        <v>774</v>
      </c>
      <c r="W59" s="152" t="s">
        <v>12</v>
      </c>
    </row>
    <row r="60" spans="1:23" ht="20.100000000000001" customHeight="1" x14ac:dyDescent="0.2">
      <c r="A60" s="66" t="s">
        <v>256</v>
      </c>
      <c r="B60" s="66" t="s">
        <v>256</v>
      </c>
      <c r="C60" s="66" t="s">
        <v>256</v>
      </c>
      <c r="D60" s="66" t="s">
        <v>256</v>
      </c>
      <c r="E60" s="66" t="s">
        <v>256</v>
      </c>
      <c r="F60" s="66" t="s">
        <v>256</v>
      </c>
      <c r="G60" s="78">
        <v>29327</v>
      </c>
      <c r="H60" s="78"/>
      <c r="I60" s="79" t="s">
        <v>978</v>
      </c>
      <c r="J60" s="79" t="s">
        <v>750</v>
      </c>
      <c r="K60" s="15">
        <f>Tabel3[[#This Row],[Artikelnummer gAvilar]]</f>
        <v>29327</v>
      </c>
      <c r="L60" s="79" t="str">
        <f t="shared" si="0"/>
        <v>8718558293271</v>
      </c>
      <c r="M60" s="17">
        <v>8718558</v>
      </c>
      <c r="N60" s="17">
        <f t="shared" si="7"/>
        <v>32</v>
      </c>
      <c r="O60" s="17">
        <f t="shared" si="8"/>
        <v>96</v>
      </c>
      <c r="P60" s="17">
        <f t="shared" si="9"/>
        <v>33</v>
      </c>
      <c r="Q60" s="17">
        <f t="shared" si="10"/>
        <v>129</v>
      </c>
      <c r="R60" s="17">
        <f t="shared" si="11"/>
        <v>130</v>
      </c>
      <c r="S60" s="149">
        <f t="shared" si="12"/>
        <v>1</v>
      </c>
      <c r="T60" s="160">
        <v>340</v>
      </c>
      <c r="U60" s="160">
        <f>Tabel3[[#This Row],[Verkoopprijs per stuk oud]]*1.04</f>
        <v>353.6</v>
      </c>
      <c r="V60" s="162" t="s">
        <v>774</v>
      </c>
      <c r="W60" s="152" t="s">
        <v>12</v>
      </c>
    </row>
    <row r="61" spans="1:23" ht="20.100000000000001" customHeight="1" x14ac:dyDescent="0.2">
      <c r="A61" s="77">
        <v>9176490</v>
      </c>
      <c r="B61" s="66">
        <v>3391825</v>
      </c>
      <c r="C61" s="66" t="s">
        <v>131</v>
      </c>
      <c r="D61" s="66">
        <v>7510733</v>
      </c>
      <c r="E61" s="66" t="s">
        <v>256</v>
      </c>
      <c r="F61" s="66" t="s">
        <v>256</v>
      </c>
      <c r="G61" s="78">
        <v>40139</v>
      </c>
      <c r="H61" s="78"/>
      <c r="I61" s="79" t="s">
        <v>295</v>
      </c>
      <c r="J61" s="79" t="s">
        <v>751</v>
      </c>
      <c r="K61" s="15">
        <f>Tabel3[[#This Row],[Artikelnummer gAvilar]]</f>
        <v>40139</v>
      </c>
      <c r="L61" s="79" t="str">
        <f t="shared" si="0"/>
        <v>8718558401393</v>
      </c>
      <c r="M61" s="17">
        <v>8718558</v>
      </c>
      <c r="N61" s="17">
        <f t="shared" si="1"/>
        <v>34</v>
      </c>
      <c r="O61" s="17">
        <f t="shared" si="2"/>
        <v>102</v>
      </c>
      <c r="P61" s="17">
        <f t="shared" si="3"/>
        <v>25</v>
      </c>
      <c r="Q61" s="17">
        <f t="shared" si="4"/>
        <v>127</v>
      </c>
      <c r="R61" s="17">
        <f t="shared" si="5"/>
        <v>130</v>
      </c>
      <c r="S61" s="149">
        <f t="shared" si="6"/>
        <v>3</v>
      </c>
      <c r="T61" s="160">
        <v>3514.4470349999992</v>
      </c>
      <c r="U61" s="160">
        <f>Tabel3[[#This Row],[Verkoopprijs per stuk oud]]*1.04</f>
        <v>3655.0249163999993</v>
      </c>
      <c r="V61" s="161" t="s">
        <v>772</v>
      </c>
      <c r="W61" s="152" t="s">
        <v>33</v>
      </c>
    </row>
    <row r="62" spans="1:23" ht="20.100000000000001" customHeight="1" x14ac:dyDescent="0.2">
      <c r="A62" s="77">
        <v>9176483</v>
      </c>
      <c r="B62" s="66">
        <v>3391826</v>
      </c>
      <c r="C62" s="66" t="s">
        <v>132</v>
      </c>
      <c r="D62" s="66">
        <v>7510734</v>
      </c>
      <c r="E62" s="66" t="s">
        <v>256</v>
      </c>
      <c r="F62" s="66" t="s">
        <v>256</v>
      </c>
      <c r="G62" s="78">
        <v>40141</v>
      </c>
      <c r="H62" s="78"/>
      <c r="I62" s="79" t="s">
        <v>296</v>
      </c>
      <c r="J62" s="79" t="s">
        <v>751</v>
      </c>
      <c r="K62" s="15">
        <f>Tabel3[[#This Row],[Artikelnummer gAvilar]]</f>
        <v>40141</v>
      </c>
      <c r="L62" s="79" t="str">
        <f t="shared" si="0"/>
        <v>8718558401416</v>
      </c>
      <c r="M62" s="17">
        <v>8718558</v>
      </c>
      <c r="N62" s="17">
        <f t="shared" si="1"/>
        <v>26</v>
      </c>
      <c r="O62" s="17">
        <f t="shared" si="2"/>
        <v>78</v>
      </c>
      <c r="P62" s="17">
        <f t="shared" si="3"/>
        <v>26</v>
      </c>
      <c r="Q62" s="17">
        <f t="shared" si="4"/>
        <v>104</v>
      </c>
      <c r="R62" s="17">
        <f t="shared" si="5"/>
        <v>110</v>
      </c>
      <c r="S62" s="149">
        <f t="shared" si="6"/>
        <v>6</v>
      </c>
      <c r="T62" s="160">
        <v>2490.8364855</v>
      </c>
      <c r="U62" s="160">
        <f>Tabel3[[#This Row],[Verkoopprijs per stuk oud]]*1.04</f>
        <v>2590.4699449200002</v>
      </c>
      <c r="V62" s="161" t="s">
        <v>772</v>
      </c>
      <c r="W62" s="152" t="s">
        <v>33</v>
      </c>
    </row>
    <row r="63" spans="1:23" ht="20.100000000000001" customHeight="1" x14ac:dyDescent="0.2">
      <c r="A63" s="77">
        <v>9176504</v>
      </c>
      <c r="B63" s="66">
        <v>3391827</v>
      </c>
      <c r="C63" s="66" t="s">
        <v>133</v>
      </c>
      <c r="D63" s="66">
        <v>7510735</v>
      </c>
      <c r="E63" s="66" t="s">
        <v>256</v>
      </c>
      <c r="F63" s="66" t="s">
        <v>256</v>
      </c>
      <c r="G63" s="78">
        <v>40142</v>
      </c>
      <c r="H63" s="78"/>
      <c r="I63" s="79" t="s">
        <v>297</v>
      </c>
      <c r="J63" s="79" t="s">
        <v>751</v>
      </c>
      <c r="K63" s="15">
        <f>Tabel3[[#This Row],[Artikelnummer gAvilar]]</f>
        <v>40142</v>
      </c>
      <c r="L63" s="79" t="str">
        <f t="shared" si="0"/>
        <v>8718558401423</v>
      </c>
      <c r="M63" s="17">
        <v>8718558</v>
      </c>
      <c r="N63" s="17">
        <f t="shared" si="1"/>
        <v>27</v>
      </c>
      <c r="O63" s="17">
        <f t="shared" si="2"/>
        <v>81</v>
      </c>
      <c r="P63" s="17">
        <f t="shared" si="3"/>
        <v>26</v>
      </c>
      <c r="Q63" s="17">
        <f t="shared" si="4"/>
        <v>107</v>
      </c>
      <c r="R63" s="17">
        <f t="shared" si="5"/>
        <v>110</v>
      </c>
      <c r="S63" s="149">
        <f t="shared" si="6"/>
        <v>3</v>
      </c>
      <c r="T63" s="160">
        <v>8757.2702744999988</v>
      </c>
      <c r="U63" s="160">
        <f>Tabel3[[#This Row],[Verkoopprijs per stuk oud]]*1.04</f>
        <v>9107.5610854799997</v>
      </c>
      <c r="V63" s="161" t="s">
        <v>772</v>
      </c>
      <c r="W63" s="152" t="s">
        <v>33</v>
      </c>
    </row>
    <row r="64" spans="1:23" ht="20.100000000000001" customHeight="1" x14ac:dyDescent="0.2">
      <c r="A64" s="77">
        <v>9176497</v>
      </c>
      <c r="B64" s="66">
        <v>3391828</v>
      </c>
      <c r="C64" s="66" t="s">
        <v>134</v>
      </c>
      <c r="D64" s="66">
        <v>7510736</v>
      </c>
      <c r="E64" s="66" t="s">
        <v>256</v>
      </c>
      <c r="F64" s="66" t="s">
        <v>256</v>
      </c>
      <c r="G64" s="78">
        <v>40154</v>
      </c>
      <c r="H64" s="78"/>
      <c r="I64" s="79" t="s">
        <v>298</v>
      </c>
      <c r="J64" s="79" t="s">
        <v>751</v>
      </c>
      <c r="K64" s="15">
        <f>Tabel3[[#This Row],[Artikelnummer gAvilar]]</f>
        <v>40154</v>
      </c>
      <c r="L64" s="79" t="str">
        <f t="shared" si="0"/>
        <v>8718558401546</v>
      </c>
      <c r="M64" s="17">
        <v>8718558</v>
      </c>
      <c r="N64" s="17">
        <f t="shared" si="1"/>
        <v>29</v>
      </c>
      <c r="O64" s="17">
        <f t="shared" si="2"/>
        <v>87</v>
      </c>
      <c r="P64" s="17">
        <f t="shared" si="3"/>
        <v>27</v>
      </c>
      <c r="Q64" s="17">
        <f t="shared" si="4"/>
        <v>114</v>
      </c>
      <c r="R64" s="17">
        <f t="shared" si="5"/>
        <v>120</v>
      </c>
      <c r="S64" s="149">
        <f t="shared" si="6"/>
        <v>6</v>
      </c>
      <c r="T64" s="160">
        <v>4110.7421024999994</v>
      </c>
      <c r="U64" s="160">
        <f>Tabel3[[#This Row],[Verkoopprijs per stuk oud]]*1.04</f>
        <v>4275.1717865999999</v>
      </c>
      <c r="V64" s="161" t="s">
        <v>772</v>
      </c>
      <c r="W64" s="152" t="s">
        <v>33</v>
      </c>
    </row>
    <row r="65" spans="1:23" ht="20.100000000000001" customHeight="1" x14ac:dyDescent="0.2">
      <c r="A65" s="77">
        <v>9176476</v>
      </c>
      <c r="B65" s="66">
        <v>3391829</v>
      </c>
      <c r="C65" s="66" t="s">
        <v>135</v>
      </c>
      <c r="D65" s="66">
        <v>7510737</v>
      </c>
      <c r="E65" s="66" t="s">
        <v>256</v>
      </c>
      <c r="F65" s="66" t="s">
        <v>256</v>
      </c>
      <c r="G65" s="78">
        <v>40681</v>
      </c>
      <c r="H65" s="78"/>
      <c r="I65" s="79" t="s">
        <v>299</v>
      </c>
      <c r="J65" s="79" t="s">
        <v>751</v>
      </c>
      <c r="K65" s="15">
        <f>Tabel3[[#This Row],[Artikelnummer gAvilar]]</f>
        <v>40681</v>
      </c>
      <c r="L65" s="79" t="str">
        <f t="shared" si="0"/>
        <v>8718558406817</v>
      </c>
      <c r="M65" s="17">
        <v>8718558</v>
      </c>
      <c r="N65" s="17">
        <f t="shared" si="1"/>
        <v>31</v>
      </c>
      <c r="O65" s="17">
        <f t="shared" si="2"/>
        <v>93</v>
      </c>
      <c r="P65" s="17">
        <f t="shared" si="3"/>
        <v>30</v>
      </c>
      <c r="Q65" s="17">
        <f t="shared" si="4"/>
        <v>123</v>
      </c>
      <c r="R65" s="17">
        <f t="shared" si="5"/>
        <v>130</v>
      </c>
      <c r="S65" s="149">
        <f t="shared" si="6"/>
        <v>7</v>
      </c>
      <c r="T65" s="160">
        <v>1122.0901163999999</v>
      </c>
      <c r="U65" s="160">
        <f>Tabel3[[#This Row],[Verkoopprijs per stuk oud]]*1.04</f>
        <v>1166.9737210559999</v>
      </c>
      <c r="V65" s="161" t="s">
        <v>772</v>
      </c>
      <c r="W65" s="152" t="s">
        <v>33</v>
      </c>
    </row>
    <row r="66" spans="1:23" ht="20.100000000000001" customHeight="1" x14ac:dyDescent="0.2">
      <c r="A66" s="77" t="s">
        <v>256</v>
      </c>
      <c r="B66" s="66" t="s">
        <v>256</v>
      </c>
      <c r="C66" s="66" t="s">
        <v>785</v>
      </c>
      <c r="D66" s="66">
        <v>7510868</v>
      </c>
      <c r="E66" s="66" t="s">
        <v>256</v>
      </c>
      <c r="F66" s="66" t="s">
        <v>256</v>
      </c>
      <c r="G66" s="82">
        <v>42029</v>
      </c>
      <c r="H66" s="82"/>
      <c r="I66" s="79" t="s">
        <v>337</v>
      </c>
      <c r="J66" s="79" t="s">
        <v>10</v>
      </c>
      <c r="K66" s="15">
        <f>Tabel3[[#This Row],[Artikelnummer gAvilar]]</f>
        <v>42029</v>
      </c>
      <c r="L66" s="79" t="str">
        <f t="shared" si="0"/>
        <v>8718558420295</v>
      </c>
      <c r="M66" s="17">
        <v>8718558</v>
      </c>
      <c r="N66" s="17">
        <f t="shared" si="1"/>
        <v>33</v>
      </c>
      <c r="O66" s="17">
        <f t="shared" si="2"/>
        <v>99</v>
      </c>
      <c r="P66" s="17">
        <f t="shared" si="3"/>
        <v>26</v>
      </c>
      <c r="Q66" s="17">
        <f t="shared" si="4"/>
        <v>125</v>
      </c>
      <c r="R66" s="17">
        <f t="shared" si="5"/>
        <v>130</v>
      </c>
      <c r="S66" s="149">
        <f t="shared" si="6"/>
        <v>5</v>
      </c>
      <c r="T66" s="160">
        <v>83.305411199999995</v>
      </c>
      <c r="U66" s="160">
        <f>Tabel3[[#This Row],[Verkoopprijs per stuk oud]]*1.04</f>
        <v>86.637627647999992</v>
      </c>
      <c r="V66" s="161" t="s">
        <v>774</v>
      </c>
      <c r="W66" s="152" t="s">
        <v>12</v>
      </c>
    </row>
    <row r="67" spans="1:23" ht="20.100000000000001" customHeight="1" x14ac:dyDescent="0.2">
      <c r="A67" s="77" t="s">
        <v>256</v>
      </c>
      <c r="B67" s="66" t="s">
        <v>256</v>
      </c>
      <c r="C67" s="66" t="s">
        <v>786</v>
      </c>
      <c r="D67" s="66">
        <v>7510869</v>
      </c>
      <c r="E67" s="66" t="s">
        <v>256</v>
      </c>
      <c r="F67" s="66" t="s">
        <v>256</v>
      </c>
      <c r="G67" s="82">
        <v>42030</v>
      </c>
      <c r="H67" s="82"/>
      <c r="I67" s="79" t="s">
        <v>334</v>
      </c>
      <c r="J67" s="79" t="s">
        <v>10</v>
      </c>
      <c r="K67" s="15">
        <f>Tabel3[[#This Row],[Artikelnummer gAvilar]]</f>
        <v>42030</v>
      </c>
      <c r="L67" s="79" t="str">
        <f t="shared" si="0"/>
        <v>8718558420301</v>
      </c>
      <c r="M67" s="17">
        <v>8718558</v>
      </c>
      <c r="N67" s="17">
        <f t="shared" si="1"/>
        <v>24</v>
      </c>
      <c r="O67" s="17">
        <f t="shared" si="2"/>
        <v>72</v>
      </c>
      <c r="P67" s="17">
        <f t="shared" si="3"/>
        <v>27</v>
      </c>
      <c r="Q67" s="17">
        <f t="shared" si="4"/>
        <v>99</v>
      </c>
      <c r="R67" s="17">
        <f t="shared" si="5"/>
        <v>100</v>
      </c>
      <c r="S67" s="149">
        <f t="shared" si="6"/>
        <v>1</v>
      </c>
      <c r="T67" s="160">
        <v>174.49106399999999</v>
      </c>
      <c r="U67" s="160">
        <f>Tabel3[[#This Row],[Verkoopprijs per stuk oud]]*1.04</f>
        <v>181.47070656</v>
      </c>
      <c r="V67" s="161" t="s">
        <v>774</v>
      </c>
      <c r="W67" s="152" t="s">
        <v>12</v>
      </c>
    </row>
    <row r="68" spans="1:23" ht="20.100000000000001" customHeight="1" x14ac:dyDescent="0.2">
      <c r="A68" s="77" t="s">
        <v>256</v>
      </c>
      <c r="B68" s="66" t="s">
        <v>256</v>
      </c>
      <c r="C68" s="66" t="s">
        <v>787</v>
      </c>
      <c r="D68" s="66">
        <v>7510870</v>
      </c>
      <c r="E68" s="66" t="s">
        <v>256</v>
      </c>
      <c r="F68" s="66" t="s">
        <v>256</v>
      </c>
      <c r="G68" s="78">
        <v>42031</v>
      </c>
      <c r="H68" s="78"/>
      <c r="I68" s="79" t="s">
        <v>338</v>
      </c>
      <c r="J68" s="79" t="s">
        <v>10</v>
      </c>
      <c r="K68" s="15">
        <f>Tabel3[[#This Row],[Artikelnummer gAvilar]]</f>
        <v>42031</v>
      </c>
      <c r="L68" s="79" t="str">
        <f t="shared" si="0"/>
        <v>8718558420318</v>
      </c>
      <c r="M68" s="17">
        <v>8718558</v>
      </c>
      <c r="N68" s="17">
        <f t="shared" si="1"/>
        <v>25</v>
      </c>
      <c r="O68" s="17">
        <f t="shared" si="2"/>
        <v>75</v>
      </c>
      <c r="P68" s="17">
        <f t="shared" si="3"/>
        <v>27</v>
      </c>
      <c r="Q68" s="17">
        <f t="shared" si="4"/>
        <v>102</v>
      </c>
      <c r="R68" s="17">
        <f t="shared" si="5"/>
        <v>110</v>
      </c>
      <c r="S68" s="149">
        <f t="shared" si="6"/>
        <v>8</v>
      </c>
      <c r="T68" s="160">
        <v>74.309894999999997</v>
      </c>
      <c r="U68" s="160">
        <f>Tabel3[[#This Row],[Verkoopprijs per stuk oud]]*1.04</f>
        <v>77.282290799999998</v>
      </c>
      <c r="V68" s="161" t="s">
        <v>774</v>
      </c>
      <c r="W68" s="152" t="s">
        <v>12</v>
      </c>
    </row>
    <row r="69" spans="1:23" ht="20.100000000000001" customHeight="1" x14ac:dyDescent="0.2">
      <c r="A69" s="77" t="s">
        <v>256</v>
      </c>
      <c r="B69" s="66" t="s">
        <v>256</v>
      </c>
      <c r="C69" s="66" t="s">
        <v>788</v>
      </c>
      <c r="D69" s="66">
        <v>7510871</v>
      </c>
      <c r="E69" s="66" t="s">
        <v>256</v>
      </c>
      <c r="F69" s="66" t="s">
        <v>256</v>
      </c>
      <c r="G69" s="78">
        <v>42119</v>
      </c>
      <c r="H69" s="78"/>
      <c r="I69" s="79" t="s">
        <v>339</v>
      </c>
      <c r="J69" s="79" t="s">
        <v>10</v>
      </c>
      <c r="K69" s="15">
        <f>Tabel3[[#This Row],[Artikelnummer gAvilar]]</f>
        <v>42119</v>
      </c>
      <c r="L69" s="79" t="str">
        <f t="shared" si="0"/>
        <v>8718558421193</v>
      </c>
      <c r="M69" s="17">
        <v>8718558</v>
      </c>
      <c r="N69" s="17">
        <f t="shared" si="1"/>
        <v>34</v>
      </c>
      <c r="O69" s="17">
        <f t="shared" si="2"/>
        <v>102</v>
      </c>
      <c r="P69" s="17">
        <f t="shared" si="3"/>
        <v>25</v>
      </c>
      <c r="Q69" s="17">
        <f t="shared" si="4"/>
        <v>127</v>
      </c>
      <c r="R69" s="17">
        <f t="shared" si="5"/>
        <v>130</v>
      </c>
      <c r="S69" s="149">
        <f t="shared" si="6"/>
        <v>3</v>
      </c>
      <c r="T69" s="160">
        <v>68.828017500000001</v>
      </c>
      <c r="U69" s="160">
        <f>Tabel3[[#This Row],[Verkoopprijs per stuk oud]]*1.04</f>
        <v>71.581138199999998</v>
      </c>
      <c r="V69" s="161" t="s">
        <v>774</v>
      </c>
      <c r="W69" s="152" t="s">
        <v>12</v>
      </c>
    </row>
    <row r="70" spans="1:23" ht="20.100000000000001" customHeight="1" x14ac:dyDescent="0.2">
      <c r="A70" s="77" t="s">
        <v>256</v>
      </c>
      <c r="B70" s="66" t="s">
        <v>256</v>
      </c>
      <c r="C70" s="66" t="s">
        <v>789</v>
      </c>
      <c r="D70" s="66">
        <v>7510740</v>
      </c>
      <c r="E70" s="66" t="s">
        <v>256</v>
      </c>
      <c r="F70" s="66">
        <v>11934623</v>
      </c>
      <c r="G70" s="78">
        <v>42149</v>
      </c>
      <c r="H70" s="78"/>
      <c r="I70" s="79" t="s">
        <v>273</v>
      </c>
      <c r="J70" s="79" t="s">
        <v>758</v>
      </c>
      <c r="K70" s="15">
        <f>Tabel3[[#This Row],[Artikelnummer gAvilar]]</f>
        <v>42149</v>
      </c>
      <c r="L70" s="79" t="str">
        <f t="shared" si="0"/>
        <v>8718558421490</v>
      </c>
      <c r="M70" s="17">
        <v>8718558</v>
      </c>
      <c r="N70" s="17">
        <f t="shared" si="1"/>
        <v>34</v>
      </c>
      <c r="O70" s="17">
        <f t="shared" si="2"/>
        <v>102</v>
      </c>
      <c r="P70" s="17">
        <f t="shared" si="3"/>
        <v>28</v>
      </c>
      <c r="Q70" s="17">
        <f t="shared" si="4"/>
        <v>130</v>
      </c>
      <c r="R70" s="17">
        <f t="shared" si="5"/>
        <v>130</v>
      </c>
      <c r="S70" s="149">
        <f t="shared" si="6"/>
        <v>0</v>
      </c>
      <c r="T70" s="160">
        <v>618.64371899999992</v>
      </c>
      <c r="U70" s="160">
        <f>Tabel3[[#This Row],[Verkoopprijs per stuk oud]]*1.04</f>
        <v>643.38946775999989</v>
      </c>
      <c r="V70" s="162" t="s">
        <v>772</v>
      </c>
      <c r="W70" s="152" t="s">
        <v>33</v>
      </c>
    </row>
    <row r="71" spans="1:23" ht="20.100000000000001" customHeight="1" x14ac:dyDescent="0.2">
      <c r="A71" s="77" t="s">
        <v>256</v>
      </c>
      <c r="B71" s="66" t="s">
        <v>256</v>
      </c>
      <c r="C71" s="66" t="s">
        <v>790</v>
      </c>
      <c r="D71" s="66">
        <v>7510872</v>
      </c>
      <c r="E71" s="66" t="s">
        <v>256</v>
      </c>
      <c r="F71" s="66" t="s">
        <v>256</v>
      </c>
      <c r="G71" s="82">
        <v>42189</v>
      </c>
      <c r="H71" s="82"/>
      <c r="I71" s="79" t="s">
        <v>333</v>
      </c>
      <c r="J71" s="79" t="s">
        <v>10</v>
      </c>
      <c r="K71" s="15">
        <f>Tabel3[[#This Row],[Artikelnummer gAvilar]]</f>
        <v>42189</v>
      </c>
      <c r="L71" s="79" t="str">
        <f t="shared" si="0"/>
        <v>8718558421896</v>
      </c>
      <c r="M71" s="17">
        <v>8718558</v>
      </c>
      <c r="N71" s="17">
        <f t="shared" si="1"/>
        <v>34</v>
      </c>
      <c r="O71" s="17">
        <f t="shared" si="2"/>
        <v>102</v>
      </c>
      <c r="P71" s="17">
        <f t="shared" si="3"/>
        <v>32</v>
      </c>
      <c r="Q71" s="17">
        <f t="shared" si="4"/>
        <v>134</v>
      </c>
      <c r="R71" s="17">
        <f t="shared" si="5"/>
        <v>140</v>
      </c>
      <c r="S71" s="149">
        <f t="shared" si="6"/>
        <v>6</v>
      </c>
      <c r="T71" s="160">
        <v>171.58287959999996</v>
      </c>
      <c r="U71" s="160">
        <f>Tabel3[[#This Row],[Verkoopprijs per stuk oud]]*1.04</f>
        <v>178.44619478399997</v>
      </c>
      <c r="V71" s="161" t="s">
        <v>774</v>
      </c>
      <c r="W71" s="152" t="s">
        <v>12</v>
      </c>
    </row>
    <row r="72" spans="1:23" ht="20.100000000000001" customHeight="1" x14ac:dyDescent="0.2">
      <c r="A72" s="77" t="s">
        <v>256</v>
      </c>
      <c r="B72" s="66" t="s">
        <v>256</v>
      </c>
      <c r="C72" s="66" t="s">
        <v>791</v>
      </c>
      <c r="D72" s="66">
        <v>7510873</v>
      </c>
      <c r="E72" s="66" t="s">
        <v>256</v>
      </c>
      <c r="F72" s="66" t="s">
        <v>256</v>
      </c>
      <c r="G72" s="82">
        <v>42191</v>
      </c>
      <c r="H72" s="82"/>
      <c r="I72" s="79" t="s">
        <v>335</v>
      </c>
      <c r="J72" s="79" t="s">
        <v>10</v>
      </c>
      <c r="K72" s="15">
        <f>Tabel3[[#This Row],[Artikelnummer gAvilar]]</f>
        <v>42191</v>
      </c>
      <c r="L72" s="79" t="str">
        <f t="shared" si="0"/>
        <v>8718558421919</v>
      </c>
      <c r="M72" s="17">
        <v>8718558</v>
      </c>
      <c r="N72" s="17">
        <f t="shared" si="1"/>
        <v>26</v>
      </c>
      <c r="O72" s="17">
        <f t="shared" si="2"/>
        <v>78</v>
      </c>
      <c r="P72" s="17">
        <f t="shared" si="3"/>
        <v>33</v>
      </c>
      <c r="Q72" s="17">
        <f t="shared" si="4"/>
        <v>111</v>
      </c>
      <c r="R72" s="17">
        <f t="shared" si="5"/>
        <v>120</v>
      </c>
      <c r="S72" s="149">
        <f t="shared" si="6"/>
        <v>9</v>
      </c>
      <c r="T72" s="160">
        <v>89.309404799999996</v>
      </c>
      <c r="U72" s="160">
        <f>Tabel3[[#This Row],[Verkoopprijs per stuk oud]]*1.04</f>
        <v>92.881780992000003</v>
      </c>
      <c r="V72" s="161" t="s">
        <v>774</v>
      </c>
      <c r="W72" s="152" t="s">
        <v>12</v>
      </c>
    </row>
    <row r="73" spans="1:23" ht="20.100000000000001" customHeight="1" x14ac:dyDescent="0.2">
      <c r="A73" s="77" t="s">
        <v>256</v>
      </c>
      <c r="B73" s="66" t="s">
        <v>256</v>
      </c>
      <c r="C73" s="66" t="s">
        <v>792</v>
      </c>
      <c r="D73" s="66">
        <v>7510874</v>
      </c>
      <c r="E73" s="66" t="s">
        <v>256</v>
      </c>
      <c r="F73" s="66" t="s">
        <v>256</v>
      </c>
      <c r="G73" s="82">
        <v>42193</v>
      </c>
      <c r="H73" s="82"/>
      <c r="I73" s="79" t="s">
        <v>336</v>
      </c>
      <c r="J73" s="79" t="s">
        <v>10</v>
      </c>
      <c r="K73" s="15">
        <f>Tabel3[[#This Row],[Artikelnummer gAvilar]]</f>
        <v>42193</v>
      </c>
      <c r="L73" s="79" t="str">
        <f t="shared" si="0"/>
        <v>8718558421933</v>
      </c>
      <c r="M73" s="17">
        <v>8718558</v>
      </c>
      <c r="N73" s="17">
        <f t="shared" si="1"/>
        <v>28</v>
      </c>
      <c r="O73" s="17">
        <f t="shared" si="2"/>
        <v>84</v>
      </c>
      <c r="P73" s="17">
        <f t="shared" si="3"/>
        <v>33</v>
      </c>
      <c r="Q73" s="17">
        <f t="shared" si="4"/>
        <v>117</v>
      </c>
      <c r="R73" s="17">
        <f t="shared" si="5"/>
        <v>120</v>
      </c>
      <c r="S73" s="149">
        <f t="shared" si="6"/>
        <v>3</v>
      </c>
      <c r="T73" s="160">
        <v>89.309404799999996</v>
      </c>
      <c r="U73" s="160">
        <f>Tabel3[[#This Row],[Verkoopprijs per stuk oud]]*1.04</f>
        <v>92.881780992000003</v>
      </c>
      <c r="V73" s="161" t="s">
        <v>774</v>
      </c>
      <c r="W73" s="152" t="s">
        <v>12</v>
      </c>
    </row>
    <row r="74" spans="1:23" ht="20.100000000000001" customHeight="1" x14ac:dyDescent="0.2">
      <c r="A74" s="77">
        <v>3477924</v>
      </c>
      <c r="B74" s="66">
        <v>3391489</v>
      </c>
      <c r="C74" s="66" t="s">
        <v>138</v>
      </c>
      <c r="D74" s="66">
        <v>7510741</v>
      </c>
      <c r="E74" s="66">
        <v>7670122</v>
      </c>
      <c r="F74" s="66" t="s">
        <v>256</v>
      </c>
      <c r="G74" s="78">
        <v>42271</v>
      </c>
      <c r="H74" s="78"/>
      <c r="I74" s="79" t="s">
        <v>34</v>
      </c>
      <c r="J74" s="79" t="s">
        <v>10</v>
      </c>
      <c r="K74" s="15">
        <f>Tabel3[[#This Row],[Artikelnummer gAvilar]]</f>
        <v>42271</v>
      </c>
      <c r="L74" s="79" t="str">
        <f t="shared" si="0"/>
        <v>8718558422718</v>
      </c>
      <c r="M74" s="17">
        <v>8718558</v>
      </c>
      <c r="N74" s="17">
        <f t="shared" si="1"/>
        <v>27</v>
      </c>
      <c r="O74" s="17">
        <f t="shared" si="2"/>
        <v>81</v>
      </c>
      <c r="P74" s="17">
        <f t="shared" si="3"/>
        <v>31</v>
      </c>
      <c r="Q74" s="17">
        <f t="shared" si="4"/>
        <v>112</v>
      </c>
      <c r="R74" s="17">
        <f t="shared" si="5"/>
        <v>120</v>
      </c>
      <c r="S74" s="149">
        <f t="shared" si="6"/>
        <v>8</v>
      </c>
      <c r="T74" s="160">
        <v>7.6591241999999999</v>
      </c>
      <c r="U74" s="160">
        <f>Tabel3[[#This Row],[Verkoopprijs per stuk oud]]*1.04</f>
        <v>7.9654891680000004</v>
      </c>
      <c r="V74" s="161" t="s">
        <v>774</v>
      </c>
      <c r="W74" s="152" t="s">
        <v>12</v>
      </c>
    </row>
    <row r="75" spans="1:23" ht="20.100000000000001" customHeight="1" x14ac:dyDescent="0.2">
      <c r="A75" s="77">
        <v>3477932</v>
      </c>
      <c r="B75" s="66">
        <v>3391478</v>
      </c>
      <c r="C75" s="66" t="s">
        <v>139</v>
      </c>
      <c r="D75" s="66">
        <v>7510742</v>
      </c>
      <c r="E75" s="66">
        <v>7670124</v>
      </c>
      <c r="F75" s="66" t="s">
        <v>256</v>
      </c>
      <c r="G75" s="78">
        <v>42272</v>
      </c>
      <c r="H75" s="78"/>
      <c r="I75" s="79" t="s">
        <v>35</v>
      </c>
      <c r="J75" s="79" t="s">
        <v>10</v>
      </c>
      <c r="K75" s="15">
        <f>Tabel3[[#This Row],[Artikelnummer gAvilar]]</f>
        <v>42272</v>
      </c>
      <c r="L75" s="79" t="str">
        <f t="shared" si="0"/>
        <v>8718558422725</v>
      </c>
      <c r="M75" s="17">
        <v>8718558</v>
      </c>
      <c r="N75" s="17">
        <f t="shared" si="1"/>
        <v>28</v>
      </c>
      <c r="O75" s="17">
        <f t="shared" si="2"/>
        <v>84</v>
      </c>
      <c r="P75" s="17">
        <f t="shared" si="3"/>
        <v>31</v>
      </c>
      <c r="Q75" s="17">
        <f t="shared" si="4"/>
        <v>115</v>
      </c>
      <c r="R75" s="17">
        <f t="shared" si="5"/>
        <v>120</v>
      </c>
      <c r="S75" s="149">
        <f t="shared" si="6"/>
        <v>5</v>
      </c>
      <c r="T75" s="160">
        <v>11.459892599999998</v>
      </c>
      <c r="U75" s="160">
        <f>Tabel3[[#This Row],[Verkoopprijs per stuk oud]]*1.04</f>
        <v>11.918288303999999</v>
      </c>
      <c r="V75" s="161" t="s">
        <v>774</v>
      </c>
      <c r="W75" s="152" t="s">
        <v>12</v>
      </c>
    </row>
    <row r="76" spans="1:23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78">
        <v>42278</v>
      </c>
      <c r="H76" s="78"/>
      <c r="I76" s="79" t="s">
        <v>36</v>
      </c>
      <c r="J76" s="79" t="s">
        <v>10</v>
      </c>
      <c r="K76" s="15">
        <f>Tabel3[[#This Row],[Artikelnummer gAvilar]]</f>
        <v>42278</v>
      </c>
      <c r="L76" s="79" t="str">
        <f t="shared" si="0"/>
        <v>8718558422787</v>
      </c>
      <c r="M76" s="17">
        <v>8718558</v>
      </c>
      <c r="N76" s="17">
        <f t="shared" si="1"/>
        <v>34</v>
      </c>
      <c r="O76" s="17">
        <f t="shared" si="2"/>
        <v>102</v>
      </c>
      <c r="P76" s="17">
        <f t="shared" si="3"/>
        <v>31</v>
      </c>
      <c r="Q76" s="17">
        <f t="shared" si="4"/>
        <v>133</v>
      </c>
      <c r="R76" s="17">
        <f t="shared" si="5"/>
        <v>140</v>
      </c>
      <c r="S76" s="149">
        <f t="shared" si="6"/>
        <v>7</v>
      </c>
      <c r="T76" s="160">
        <v>13.878563399999999</v>
      </c>
      <c r="U76" s="160">
        <f>Tabel3[[#This Row],[Verkoopprijs per stuk oud]]*1.04</f>
        <v>14.433705935999999</v>
      </c>
      <c r="V76" s="161" t="s">
        <v>774</v>
      </c>
      <c r="W76" s="152" t="s">
        <v>12</v>
      </c>
    </row>
    <row r="77" spans="1:23" ht="20.100000000000001" customHeight="1" x14ac:dyDescent="0.2">
      <c r="A77" s="81"/>
      <c r="B77" s="66"/>
      <c r="C77" s="66" t="s">
        <v>793</v>
      </c>
      <c r="D77" s="66">
        <v>7510875</v>
      </c>
      <c r="E77" s="66"/>
      <c r="F77" s="66"/>
      <c r="G77" s="78">
        <v>42375</v>
      </c>
      <c r="H77" s="78"/>
      <c r="I77" s="79" t="s">
        <v>340</v>
      </c>
      <c r="J77" s="79" t="s">
        <v>741</v>
      </c>
      <c r="K77" s="15">
        <f>Tabel3[[#This Row],[Artikelnummer gAvilar]]</f>
        <v>42375</v>
      </c>
      <c r="L77" s="79" t="str">
        <f t="shared" ref="L77:L141" si="13">M77&amp;K77&amp;S77</f>
        <v>8718558423753</v>
      </c>
      <c r="M77" s="17">
        <v>8718558</v>
      </c>
      <c r="N77" s="17">
        <f t="shared" ref="N77:N141" si="14">(SUM(LEFT(K77,1),LEFT(K77,3),RIGHT(K77,1))-(10*(LEFT(K77,2)))+7+8+5)</f>
        <v>32</v>
      </c>
      <c r="O77" s="17">
        <f t="shared" ref="O77:O141" si="15">3*N77</f>
        <v>96</v>
      </c>
      <c r="P77" s="17">
        <f t="shared" ref="P77:P141" si="16">SUM(LEFT(K77,2)-(10*LEFT(K77,1)))+LEFT(K77,4)-(10*LEFT(K77,3))+8+1+5+8</f>
        <v>31</v>
      </c>
      <c r="Q77" s="17">
        <f t="shared" ref="Q77:Q141" si="17">O77+P77</f>
        <v>127</v>
      </c>
      <c r="R77" s="17">
        <f t="shared" ref="R77:R141" si="18">CEILING(Q77,10)</f>
        <v>130</v>
      </c>
      <c r="S77" s="149">
        <f t="shared" ref="S77:S141" si="19">R77-Q77</f>
        <v>3</v>
      </c>
      <c r="T77" s="160">
        <v>3.0510351</v>
      </c>
      <c r="U77" s="160">
        <f>Tabel3[[#This Row],[Verkoopprijs per stuk oud]]*1.04</f>
        <v>3.173076504</v>
      </c>
      <c r="V77" s="161" t="s">
        <v>774</v>
      </c>
      <c r="W77" s="152" t="s">
        <v>12</v>
      </c>
    </row>
    <row r="78" spans="1:23" ht="20.100000000000001" customHeight="1" x14ac:dyDescent="0.2">
      <c r="A78" s="77">
        <v>3477957</v>
      </c>
      <c r="B78" s="66">
        <v>3391480</v>
      </c>
      <c r="C78" s="66" t="s">
        <v>141</v>
      </c>
      <c r="D78" s="66">
        <v>7510744</v>
      </c>
      <c r="E78" s="66">
        <v>7670126</v>
      </c>
      <c r="F78" s="66" t="s">
        <v>256</v>
      </c>
      <c r="G78" s="78">
        <v>42386</v>
      </c>
      <c r="H78" s="78"/>
      <c r="I78" s="79" t="s">
        <v>37</v>
      </c>
      <c r="J78" s="79" t="s">
        <v>10</v>
      </c>
      <c r="K78" s="15">
        <f>Tabel3[[#This Row],[Artikelnummer gAvilar]]</f>
        <v>42386</v>
      </c>
      <c r="L78" s="79" t="str">
        <f t="shared" si="13"/>
        <v>8718558423869</v>
      </c>
      <c r="M78" s="17">
        <v>8718558</v>
      </c>
      <c r="N78" s="17">
        <f t="shared" si="14"/>
        <v>33</v>
      </c>
      <c r="O78" s="17">
        <f t="shared" si="15"/>
        <v>99</v>
      </c>
      <c r="P78" s="17">
        <f t="shared" si="16"/>
        <v>32</v>
      </c>
      <c r="Q78" s="17">
        <f t="shared" si="17"/>
        <v>131</v>
      </c>
      <c r="R78" s="17">
        <f t="shared" si="18"/>
        <v>140</v>
      </c>
      <c r="S78" s="149">
        <f t="shared" si="19"/>
        <v>9</v>
      </c>
      <c r="T78" s="160">
        <v>14.532180389999999</v>
      </c>
      <c r="U78" s="160">
        <f>Tabel3[[#This Row],[Verkoopprijs per stuk oud]]*1.04</f>
        <v>15.113467605599999</v>
      </c>
      <c r="V78" s="161" t="s">
        <v>774</v>
      </c>
      <c r="W78" s="152" t="s">
        <v>12</v>
      </c>
    </row>
    <row r="79" spans="1:23" ht="20.100000000000001" customHeight="1" x14ac:dyDescent="0.2">
      <c r="A79" s="77">
        <v>9176434</v>
      </c>
      <c r="B79" s="66">
        <v>3391822</v>
      </c>
      <c r="C79" s="66" t="s">
        <v>142</v>
      </c>
      <c r="D79" s="66">
        <v>7510745</v>
      </c>
      <c r="E79" s="66" t="s">
        <v>256</v>
      </c>
      <c r="F79" s="66">
        <v>11934624</v>
      </c>
      <c r="G79" s="82">
        <v>42725</v>
      </c>
      <c r="H79" s="82"/>
      <c r="I79" s="79" t="s">
        <v>274</v>
      </c>
      <c r="J79" s="79" t="s">
        <v>758</v>
      </c>
      <c r="K79" s="15">
        <f>Tabel3[[#This Row],[Artikelnummer gAvilar]]</f>
        <v>42725</v>
      </c>
      <c r="L79" s="79" t="str">
        <f t="shared" si="13"/>
        <v>8718558427256</v>
      </c>
      <c r="M79" s="17">
        <v>8718558</v>
      </c>
      <c r="N79" s="17">
        <f t="shared" si="14"/>
        <v>36</v>
      </c>
      <c r="O79" s="17">
        <f t="shared" si="15"/>
        <v>108</v>
      </c>
      <c r="P79" s="17">
        <f t="shared" si="16"/>
        <v>26</v>
      </c>
      <c r="Q79" s="17">
        <f t="shared" si="17"/>
        <v>134</v>
      </c>
      <c r="R79" s="17">
        <f t="shared" si="18"/>
        <v>140</v>
      </c>
      <c r="S79" s="149">
        <f t="shared" si="19"/>
        <v>6</v>
      </c>
      <c r="T79" s="160">
        <v>1056.99369204</v>
      </c>
      <c r="U79" s="160">
        <f>Tabel3[[#This Row],[Verkoopprijs per stuk oud]]*1.04</f>
        <v>1099.2734397216</v>
      </c>
      <c r="V79" s="162" t="s">
        <v>774</v>
      </c>
      <c r="W79" s="152" t="s">
        <v>33</v>
      </c>
    </row>
    <row r="80" spans="1:23" ht="20.100000000000001" customHeight="1" x14ac:dyDescent="0.2">
      <c r="A80" s="80">
        <v>2291030</v>
      </c>
      <c r="B80" s="66" t="s">
        <v>256</v>
      </c>
      <c r="C80" s="66" t="s">
        <v>143</v>
      </c>
      <c r="D80" s="66">
        <v>7510746</v>
      </c>
      <c r="E80" s="66">
        <v>7670123</v>
      </c>
      <c r="F80" s="66" t="s">
        <v>256</v>
      </c>
      <c r="G80" s="78">
        <v>43507</v>
      </c>
      <c r="H80" s="78"/>
      <c r="I80" s="79" t="s">
        <v>38</v>
      </c>
      <c r="J80" s="79" t="s">
        <v>10</v>
      </c>
      <c r="K80" s="15">
        <f>Tabel3[[#This Row],[Artikelnummer gAvilar]]</f>
        <v>43507</v>
      </c>
      <c r="L80" s="79" t="str">
        <f t="shared" si="13"/>
        <v>8718558435077</v>
      </c>
      <c r="M80" s="17">
        <v>8718558</v>
      </c>
      <c r="N80" s="17">
        <f t="shared" si="14"/>
        <v>36</v>
      </c>
      <c r="O80" s="17">
        <f t="shared" si="15"/>
        <v>108</v>
      </c>
      <c r="P80" s="17">
        <f t="shared" si="16"/>
        <v>25</v>
      </c>
      <c r="Q80" s="17">
        <f t="shared" si="17"/>
        <v>133</v>
      </c>
      <c r="R80" s="17">
        <f t="shared" si="18"/>
        <v>140</v>
      </c>
      <c r="S80" s="149">
        <f t="shared" si="19"/>
        <v>7</v>
      </c>
      <c r="T80" s="160">
        <v>9.3994907759999986</v>
      </c>
      <c r="U80" s="160">
        <f>Tabel3[[#This Row],[Verkoopprijs per stuk oud]]*1.04</f>
        <v>9.7754704070399985</v>
      </c>
      <c r="V80" s="161" t="s">
        <v>774</v>
      </c>
      <c r="W80" s="152" t="s">
        <v>12</v>
      </c>
    </row>
    <row r="81" spans="1:23" ht="20.100000000000001" customHeight="1" x14ac:dyDescent="0.2">
      <c r="A81" s="77">
        <v>9176441</v>
      </c>
      <c r="B81" s="66">
        <v>3391823</v>
      </c>
      <c r="C81" s="66" t="s">
        <v>144</v>
      </c>
      <c r="D81" s="66">
        <v>7510747</v>
      </c>
      <c r="E81" s="66" t="s">
        <v>256</v>
      </c>
      <c r="F81" s="66" t="s">
        <v>256</v>
      </c>
      <c r="G81" s="82">
        <v>44020</v>
      </c>
      <c r="H81" s="82"/>
      <c r="I81" s="79" t="s">
        <v>39</v>
      </c>
      <c r="J81" s="79" t="s">
        <v>758</v>
      </c>
      <c r="K81" s="15">
        <f>Tabel3[[#This Row],[Artikelnummer gAvilar]]</f>
        <v>44020</v>
      </c>
      <c r="L81" s="79" t="str">
        <f t="shared" si="13"/>
        <v>8718558440200</v>
      </c>
      <c r="M81" s="17">
        <v>8718558</v>
      </c>
      <c r="N81" s="17">
        <f t="shared" si="14"/>
        <v>24</v>
      </c>
      <c r="O81" s="17">
        <f t="shared" si="15"/>
        <v>72</v>
      </c>
      <c r="P81" s="17">
        <f t="shared" si="16"/>
        <v>28</v>
      </c>
      <c r="Q81" s="17">
        <f t="shared" si="17"/>
        <v>100</v>
      </c>
      <c r="R81" s="17">
        <f t="shared" si="18"/>
        <v>100</v>
      </c>
      <c r="S81" s="149">
        <f t="shared" si="19"/>
        <v>0</v>
      </c>
      <c r="T81" s="160">
        <v>1527.8662713599999</v>
      </c>
      <c r="U81" s="160">
        <f>Tabel3[[#This Row],[Verkoopprijs per stuk oud]]*1.04</f>
        <v>1588.9809222143999</v>
      </c>
      <c r="V81" s="162" t="s">
        <v>772</v>
      </c>
      <c r="W81" s="152" t="s">
        <v>33</v>
      </c>
    </row>
    <row r="82" spans="1:23" ht="20.100000000000001" customHeight="1" x14ac:dyDescent="0.2">
      <c r="A82" s="77">
        <v>9176553</v>
      </c>
      <c r="B82" s="66">
        <v>3391817</v>
      </c>
      <c r="C82" s="66" t="s">
        <v>145</v>
      </c>
      <c r="D82" s="66">
        <v>7510748</v>
      </c>
      <c r="E82" s="66" t="s">
        <v>256</v>
      </c>
      <c r="F82" s="66" t="s">
        <v>256</v>
      </c>
      <c r="G82" s="78">
        <v>45195</v>
      </c>
      <c r="H82" s="78"/>
      <c r="I82" s="79" t="s">
        <v>40</v>
      </c>
      <c r="J82" s="79" t="s">
        <v>341</v>
      </c>
      <c r="K82" s="15">
        <f>Tabel3[[#This Row],[Artikelnummer gAvilar]]</f>
        <v>45195</v>
      </c>
      <c r="L82" s="79" t="str">
        <f t="shared" si="13"/>
        <v>8718558451954</v>
      </c>
      <c r="M82" s="17">
        <v>8718558</v>
      </c>
      <c r="N82" s="17">
        <f t="shared" si="14"/>
        <v>30</v>
      </c>
      <c r="O82" s="17">
        <f t="shared" si="15"/>
        <v>90</v>
      </c>
      <c r="P82" s="17">
        <f t="shared" si="16"/>
        <v>36</v>
      </c>
      <c r="Q82" s="17">
        <f t="shared" si="17"/>
        <v>126</v>
      </c>
      <c r="R82" s="17">
        <f t="shared" si="18"/>
        <v>130</v>
      </c>
      <c r="S82" s="149">
        <f t="shared" si="19"/>
        <v>4</v>
      </c>
      <c r="T82" s="160">
        <v>25.049190059999997</v>
      </c>
      <c r="U82" s="160">
        <f>Tabel3[[#This Row],[Verkoopprijs per stuk oud]]*1.04</f>
        <v>26.051157662399998</v>
      </c>
      <c r="V82" s="161" t="s">
        <v>774</v>
      </c>
      <c r="W82" s="152" t="s">
        <v>32</v>
      </c>
    </row>
    <row r="83" spans="1:23" ht="20.100000000000001" customHeight="1" x14ac:dyDescent="0.2">
      <c r="A83" s="77">
        <v>9176560</v>
      </c>
      <c r="B83" s="66">
        <v>3391818</v>
      </c>
      <c r="C83" s="66" t="s">
        <v>146</v>
      </c>
      <c r="D83" s="66">
        <v>7510749</v>
      </c>
      <c r="E83" s="66" t="s">
        <v>256</v>
      </c>
      <c r="F83" s="66" t="s">
        <v>256</v>
      </c>
      <c r="G83" s="78">
        <v>45196</v>
      </c>
      <c r="H83" s="78"/>
      <c r="I83" s="79" t="s">
        <v>41</v>
      </c>
      <c r="J83" s="79" t="s">
        <v>341</v>
      </c>
      <c r="K83" s="15">
        <f>Tabel3[[#This Row],[Artikelnummer gAvilar]]</f>
        <v>45196</v>
      </c>
      <c r="L83" s="79" t="str">
        <f t="shared" si="13"/>
        <v>8718558451961</v>
      </c>
      <c r="M83" s="17">
        <v>8718558</v>
      </c>
      <c r="N83" s="17">
        <f t="shared" si="14"/>
        <v>31</v>
      </c>
      <c r="O83" s="17">
        <f t="shared" si="15"/>
        <v>93</v>
      </c>
      <c r="P83" s="17">
        <f t="shared" si="16"/>
        <v>36</v>
      </c>
      <c r="Q83" s="17">
        <f t="shared" si="17"/>
        <v>129</v>
      </c>
      <c r="R83" s="17">
        <f t="shared" si="18"/>
        <v>130</v>
      </c>
      <c r="S83" s="149">
        <f t="shared" si="19"/>
        <v>1</v>
      </c>
      <c r="T83" s="160">
        <v>25.283294639999998</v>
      </c>
      <c r="U83" s="160">
        <f>Tabel3[[#This Row],[Verkoopprijs per stuk oud]]*1.04</f>
        <v>26.294626425599997</v>
      </c>
      <c r="V83" s="161" t="s">
        <v>774</v>
      </c>
      <c r="W83" s="152" t="s">
        <v>32</v>
      </c>
    </row>
    <row r="84" spans="1:23" ht="20.100000000000001" customHeight="1" x14ac:dyDescent="0.2">
      <c r="A84" s="77">
        <v>9176567</v>
      </c>
      <c r="B84" s="66">
        <v>3391819</v>
      </c>
      <c r="C84" s="66" t="s">
        <v>147</v>
      </c>
      <c r="D84" s="66">
        <v>7510750</v>
      </c>
      <c r="E84" s="66" t="s">
        <v>256</v>
      </c>
      <c r="F84" s="66" t="s">
        <v>256</v>
      </c>
      <c r="G84" s="78">
        <v>45197</v>
      </c>
      <c r="H84" s="78"/>
      <c r="I84" s="79" t="s">
        <v>42</v>
      </c>
      <c r="J84" s="79" t="s">
        <v>341</v>
      </c>
      <c r="K84" s="15">
        <f>Tabel3[[#This Row],[Artikelnummer gAvilar]]</f>
        <v>45197</v>
      </c>
      <c r="L84" s="79" t="str">
        <f t="shared" si="13"/>
        <v>8718558451978</v>
      </c>
      <c r="M84" s="17">
        <v>8718558</v>
      </c>
      <c r="N84" s="17">
        <f t="shared" si="14"/>
        <v>32</v>
      </c>
      <c r="O84" s="17">
        <f t="shared" si="15"/>
        <v>96</v>
      </c>
      <c r="P84" s="17">
        <f t="shared" si="16"/>
        <v>36</v>
      </c>
      <c r="Q84" s="17">
        <f t="shared" si="17"/>
        <v>132</v>
      </c>
      <c r="R84" s="17">
        <f t="shared" si="18"/>
        <v>140</v>
      </c>
      <c r="S84" s="149">
        <f t="shared" si="19"/>
        <v>8</v>
      </c>
      <c r="T84" s="160">
        <v>25.049190059999997</v>
      </c>
      <c r="U84" s="160">
        <f>Tabel3[[#This Row],[Verkoopprijs per stuk oud]]*1.04</f>
        <v>26.051157662399998</v>
      </c>
      <c r="V84" s="161" t="s">
        <v>774</v>
      </c>
      <c r="W84" s="152" t="s">
        <v>32</v>
      </c>
    </row>
    <row r="85" spans="1:23" ht="20.100000000000001" customHeight="1" x14ac:dyDescent="0.2">
      <c r="A85" s="77">
        <v>9176511</v>
      </c>
      <c r="B85" s="66">
        <v>3391800</v>
      </c>
      <c r="C85" s="66" t="s">
        <v>148</v>
      </c>
      <c r="D85" s="66">
        <v>7510751</v>
      </c>
      <c r="E85" s="66" t="s">
        <v>256</v>
      </c>
      <c r="F85" s="66" t="s">
        <v>256</v>
      </c>
      <c r="G85" s="78">
        <v>50027</v>
      </c>
      <c r="H85" s="78"/>
      <c r="I85" s="79" t="s">
        <v>43</v>
      </c>
      <c r="J85" s="79" t="s">
        <v>87</v>
      </c>
      <c r="K85" s="15">
        <f>Tabel3[[#This Row],[Artikelnummer gAvilar]]</f>
        <v>50027</v>
      </c>
      <c r="L85" s="79" t="str">
        <f t="shared" si="13"/>
        <v>8718558500270</v>
      </c>
      <c r="M85" s="17">
        <v>8718558</v>
      </c>
      <c r="N85" s="17">
        <f t="shared" si="14"/>
        <v>32</v>
      </c>
      <c r="O85" s="17">
        <f t="shared" si="15"/>
        <v>96</v>
      </c>
      <c r="P85" s="17">
        <f t="shared" si="16"/>
        <v>24</v>
      </c>
      <c r="Q85" s="17">
        <f t="shared" si="17"/>
        <v>120</v>
      </c>
      <c r="R85" s="17">
        <f t="shared" si="18"/>
        <v>120</v>
      </c>
      <c r="S85" s="149">
        <f t="shared" si="19"/>
        <v>0</v>
      </c>
      <c r="T85" s="160">
        <v>2996.1500487749995</v>
      </c>
      <c r="U85" s="160">
        <f>Tabel3[[#This Row],[Verkoopprijs per stuk oud]]*1.04</f>
        <v>3115.9960507259998</v>
      </c>
      <c r="V85" s="161" t="s">
        <v>772</v>
      </c>
      <c r="W85" s="152" t="s">
        <v>33</v>
      </c>
    </row>
    <row r="86" spans="1:23" ht="20.100000000000001" customHeight="1" x14ac:dyDescent="0.2">
      <c r="A86" s="77">
        <v>9176518</v>
      </c>
      <c r="B86" s="66">
        <v>3391801</v>
      </c>
      <c r="C86" s="66" t="s">
        <v>149</v>
      </c>
      <c r="D86" s="66">
        <v>7510752</v>
      </c>
      <c r="E86" s="66" t="s">
        <v>256</v>
      </c>
      <c r="F86" s="66" t="s">
        <v>256</v>
      </c>
      <c r="G86" s="78">
        <v>50028</v>
      </c>
      <c r="H86" s="78"/>
      <c r="I86" s="79" t="s">
        <v>44</v>
      </c>
      <c r="J86" s="79" t="s">
        <v>87</v>
      </c>
      <c r="K86" s="15">
        <f>Tabel3[[#This Row],[Artikelnummer gAvilar]]</f>
        <v>50028</v>
      </c>
      <c r="L86" s="79" t="str">
        <f t="shared" si="13"/>
        <v>8718558500287</v>
      </c>
      <c r="M86" s="17">
        <v>8718558</v>
      </c>
      <c r="N86" s="17">
        <f t="shared" si="14"/>
        <v>33</v>
      </c>
      <c r="O86" s="17">
        <f t="shared" si="15"/>
        <v>99</v>
      </c>
      <c r="P86" s="17">
        <f t="shared" si="16"/>
        <v>24</v>
      </c>
      <c r="Q86" s="17">
        <f t="shared" si="17"/>
        <v>123</v>
      </c>
      <c r="R86" s="17">
        <f t="shared" si="18"/>
        <v>130</v>
      </c>
      <c r="S86" s="149">
        <f t="shared" si="19"/>
        <v>7</v>
      </c>
      <c r="T86" s="160">
        <v>2996.1500487749995</v>
      </c>
      <c r="U86" s="160">
        <f>Tabel3[[#This Row],[Verkoopprijs per stuk oud]]*1.04</f>
        <v>3115.9960507259998</v>
      </c>
      <c r="V86" s="161" t="s">
        <v>772</v>
      </c>
      <c r="W86" s="152" t="s">
        <v>33</v>
      </c>
    </row>
    <row r="87" spans="1:23" ht="20.100000000000001" customHeight="1" x14ac:dyDescent="0.2">
      <c r="A87" s="77">
        <v>9176525</v>
      </c>
      <c r="B87" s="66">
        <v>3391802</v>
      </c>
      <c r="C87" s="66" t="s">
        <v>150</v>
      </c>
      <c r="D87" s="66">
        <v>7510753</v>
      </c>
      <c r="E87" s="66" t="s">
        <v>256</v>
      </c>
      <c r="F87" s="66" t="s">
        <v>256</v>
      </c>
      <c r="G87" s="78">
        <v>50029</v>
      </c>
      <c r="H87" s="78"/>
      <c r="I87" s="79" t="s">
        <v>45</v>
      </c>
      <c r="J87" s="79" t="s">
        <v>740</v>
      </c>
      <c r="K87" s="15">
        <f>Tabel3[[#This Row],[Artikelnummer gAvilar]]</f>
        <v>50029</v>
      </c>
      <c r="L87" s="79" t="str">
        <f t="shared" si="13"/>
        <v>8718558500294</v>
      </c>
      <c r="M87" s="17">
        <v>8718558</v>
      </c>
      <c r="N87" s="17">
        <f t="shared" si="14"/>
        <v>34</v>
      </c>
      <c r="O87" s="17">
        <f t="shared" si="15"/>
        <v>102</v>
      </c>
      <c r="P87" s="17">
        <f t="shared" si="16"/>
        <v>24</v>
      </c>
      <c r="Q87" s="17">
        <f t="shared" si="17"/>
        <v>126</v>
      </c>
      <c r="R87" s="17">
        <f t="shared" si="18"/>
        <v>130</v>
      </c>
      <c r="S87" s="149">
        <f t="shared" si="19"/>
        <v>4</v>
      </c>
      <c r="T87" s="160">
        <v>5644.8754685999984</v>
      </c>
      <c r="U87" s="160">
        <f>Tabel3[[#This Row],[Verkoopprijs per stuk oud]]*1.04</f>
        <v>5870.6704873439985</v>
      </c>
      <c r="V87" s="161" t="s">
        <v>772</v>
      </c>
      <c r="W87" s="152" t="s">
        <v>33</v>
      </c>
    </row>
    <row r="88" spans="1:23" ht="20.100000000000001" customHeight="1" x14ac:dyDescent="0.2">
      <c r="A88" s="77">
        <v>9176532</v>
      </c>
      <c r="B88" s="66">
        <v>3391803</v>
      </c>
      <c r="C88" s="66" t="s">
        <v>151</v>
      </c>
      <c r="D88" s="66">
        <v>7510754</v>
      </c>
      <c r="E88" s="66" t="s">
        <v>256</v>
      </c>
      <c r="F88" s="66" t="s">
        <v>256</v>
      </c>
      <c r="G88" s="78">
        <v>50030</v>
      </c>
      <c r="H88" s="78"/>
      <c r="I88" s="79" t="s">
        <v>46</v>
      </c>
      <c r="J88" s="79" t="s">
        <v>740</v>
      </c>
      <c r="K88" s="15">
        <f>Tabel3[[#This Row],[Artikelnummer gAvilar]]</f>
        <v>50030</v>
      </c>
      <c r="L88" s="79" t="str">
        <f t="shared" si="13"/>
        <v>8718558500300</v>
      </c>
      <c r="M88" s="17">
        <v>8718558</v>
      </c>
      <c r="N88" s="17">
        <f t="shared" si="14"/>
        <v>25</v>
      </c>
      <c r="O88" s="17">
        <f t="shared" si="15"/>
        <v>75</v>
      </c>
      <c r="P88" s="17">
        <f t="shared" si="16"/>
        <v>25</v>
      </c>
      <c r="Q88" s="17">
        <f t="shared" si="17"/>
        <v>100</v>
      </c>
      <c r="R88" s="17">
        <f t="shared" si="18"/>
        <v>100</v>
      </c>
      <c r="S88" s="149">
        <f t="shared" si="19"/>
        <v>0</v>
      </c>
      <c r="T88" s="160">
        <v>5644.8754685999984</v>
      </c>
      <c r="U88" s="160">
        <f>Tabel3[[#This Row],[Verkoopprijs per stuk oud]]*1.04</f>
        <v>5870.6704873439985</v>
      </c>
      <c r="V88" s="161" t="s">
        <v>772</v>
      </c>
      <c r="W88" s="152" t="s">
        <v>33</v>
      </c>
    </row>
    <row r="89" spans="1:23" ht="20.100000000000001" customHeight="1" x14ac:dyDescent="0.2">
      <c r="A89" s="77">
        <v>9500387</v>
      </c>
      <c r="B89" s="66">
        <v>3391804</v>
      </c>
      <c r="C89" s="66" t="s">
        <v>152</v>
      </c>
      <c r="D89" s="66">
        <v>7510755</v>
      </c>
      <c r="E89" s="66" t="s">
        <v>256</v>
      </c>
      <c r="F89" s="66" t="s">
        <v>256</v>
      </c>
      <c r="G89" s="78">
        <v>50031</v>
      </c>
      <c r="H89" s="78"/>
      <c r="I89" s="79" t="s">
        <v>47</v>
      </c>
      <c r="J89" s="79" t="s">
        <v>740</v>
      </c>
      <c r="K89" s="15">
        <f>Tabel3[[#This Row],[Artikelnummer gAvilar]]</f>
        <v>50031</v>
      </c>
      <c r="L89" s="79" t="str">
        <f t="shared" si="13"/>
        <v>8718558500317</v>
      </c>
      <c r="M89" s="17">
        <v>8718558</v>
      </c>
      <c r="N89" s="17">
        <f t="shared" si="14"/>
        <v>26</v>
      </c>
      <c r="O89" s="17">
        <f t="shared" si="15"/>
        <v>78</v>
      </c>
      <c r="P89" s="17">
        <f t="shared" si="16"/>
        <v>25</v>
      </c>
      <c r="Q89" s="17">
        <f t="shared" si="17"/>
        <v>103</v>
      </c>
      <c r="R89" s="17">
        <f t="shared" si="18"/>
        <v>110</v>
      </c>
      <c r="S89" s="149">
        <f t="shared" si="19"/>
        <v>7</v>
      </c>
      <c r="T89" s="160">
        <v>6174.0285749999994</v>
      </c>
      <c r="U89" s="160">
        <f>Tabel3[[#This Row],[Verkoopprijs per stuk oud]]*1.04</f>
        <v>6420.9897179999998</v>
      </c>
      <c r="V89" s="161" t="s">
        <v>772</v>
      </c>
      <c r="W89" s="152" t="s">
        <v>33</v>
      </c>
    </row>
    <row r="90" spans="1:23" ht="20.100000000000001" customHeight="1" x14ac:dyDescent="0.2">
      <c r="A90" s="77">
        <v>9500394</v>
      </c>
      <c r="B90" s="66">
        <v>3391805</v>
      </c>
      <c r="C90" s="66" t="s">
        <v>153</v>
      </c>
      <c r="D90" s="66">
        <v>7510756</v>
      </c>
      <c r="E90" s="66" t="s">
        <v>256</v>
      </c>
      <c r="F90" s="66" t="s">
        <v>256</v>
      </c>
      <c r="G90" s="78">
        <v>50032</v>
      </c>
      <c r="H90" s="78"/>
      <c r="I90" s="79" t="s">
        <v>48</v>
      </c>
      <c r="J90" s="79" t="s">
        <v>740</v>
      </c>
      <c r="K90" s="15">
        <f>Tabel3[[#This Row],[Artikelnummer gAvilar]]</f>
        <v>50032</v>
      </c>
      <c r="L90" s="79" t="str">
        <f t="shared" si="13"/>
        <v>8718558500324</v>
      </c>
      <c r="M90" s="17">
        <v>8718558</v>
      </c>
      <c r="N90" s="17">
        <f t="shared" si="14"/>
        <v>27</v>
      </c>
      <c r="O90" s="17">
        <f t="shared" si="15"/>
        <v>81</v>
      </c>
      <c r="P90" s="17">
        <f t="shared" si="16"/>
        <v>25</v>
      </c>
      <c r="Q90" s="17">
        <f t="shared" si="17"/>
        <v>106</v>
      </c>
      <c r="R90" s="17">
        <f t="shared" si="18"/>
        <v>110</v>
      </c>
      <c r="S90" s="149">
        <f t="shared" si="19"/>
        <v>4</v>
      </c>
      <c r="T90" s="160">
        <v>6286.2836399999997</v>
      </c>
      <c r="U90" s="160">
        <f>Tabel3[[#This Row],[Verkoopprijs per stuk oud]]*1.04</f>
        <v>6537.7349856000001</v>
      </c>
      <c r="V90" s="161" t="s">
        <v>772</v>
      </c>
      <c r="W90" s="152" t="s">
        <v>33</v>
      </c>
    </row>
    <row r="91" spans="1:23" ht="20.100000000000001" customHeight="1" x14ac:dyDescent="0.2">
      <c r="A91" s="77">
        <v>9500401</v>
      </c>
      <c r="B91" s="66">
        <v>3391806</v>
      </c>
      <c r="C91" s="66" t="s">
        <v>154</v>
      </c>
      <c r="D91" s="66">
        <v>7510757</v>
      </c>
      <c r="E91" s="66" t="s">
        <v>256</v>
      </c>
      <c r="F91" s="66" t="s">
        <v>256</v>
      </c>
      <c r="G91" s="78">
        <v>50033</v>
      </c>
      <c r="H91" s="78"/>
      <c r="I91" s="79" t="s">
        <v>49</v>
      </c>
      <c r="J91" s="79" t="s">
        <v>740</v>
      </c>
      <c r="K91" s="15">
        <f>Tabel3[[#This Row],[Artikelnummer gAvilar]]</f>
        <v>50033</v>
      </c>
      <c r="L91" s="79" t="str">
        <f t="shared" si="13"/>
        <v>8718558500331</v>
      </c>
      <c r="M91" s="17">
        <v>8718558</v>
      </c>
      <c r="N91" s="17">
        <f t="shared" si="14"/>
        <v>28</v>
      </c>
      <c r="O91" s="17">
        <f t="shared" si="15"/>
        <v>84</v>
      </c>
      <c r="P91" s="17">
        <f t="shared" si="16"/>
        <v>25</v>
      </c>
      <c r="Q91" s="17">
        <f t="shared" si="17"/>
        <v>109</v>
      </c>
      <c r="R91" s="17">
        <f t="shared" si="18"/>
        <v>110</v>
      </c>
      <c r="S91" s="149">
        <f t="shared" si="19"/>
        <v>1</v>
      </c>
      <c r="T91" s="164">
        <v>11696.80827105</v>
      </c>
      <c r="U91" s="160">
        <f>Tabel3[[#This Row],[Verkoopprijs per stuk oud]]*1.04</f>
        <v>12164.680601892002</v>
      </c>
      <c r="V91" s="161" t="s">
        <v>772</v>
      </c>
      <c r="W91" s="152" t="s">
        <v>33</v>
      </c>
    </row>
    <row r="92" spans="1:23" ht="20.100000000000001" customHeight="1" x14ac:dyDescent="0.2">
      <c r="A92" s="77">
        <v>9500408</v>
      </c>
      <c r="B92" s="66">
        <v>3391807</v>
      </c>
      <c r="C92" s="66" t="s">
        <v>155</v>
      </c>
      <c r="D92" s="66">
        <v>7510758</v>
      </c>
      <c r="E92" s="66" t="s">
        <v>256</v>
      </c>
      <c r="F92" s="66" t="s">
        <v>256</v>
      </c>
      <c r="G92" s="78">
        <v>50034</v>
      </c>
      <c r="H92" s="78"/>
      <c r="I92" s="79" t="s">
        <v>50</v>
      </c>
      <c r="J92" s="79" t="s">
        <v>740</v>
      </c>
      <c r="K92" s="15">
        <f>Tabel3[[#This Row],[Artikelnummer gAvilar]]</f>
        <v>50034</v>
      </c>
      <c r="L92" s="79" t="str">
        <f t="shared" si="13"/>
        <v>8718558500348</v>
      </c>
      <c r="M92" s="17">
        <v>8718558</v>
      </c>
      <c r="N92" s="17">
        <f t="shared" si="14"/>
        <v>29</v>
      </c>
      <c r="O92" s="17">
        <f t="shared" si="15"/>
        <v>87</v>
      </c>
      <c r="P92" s="17">
        <f t="shared" si="16"/>
        <v>25</v>
      </c>
      <c r="Q92" s="17">
        <f t="shared" si="17"/>
        <v>112</v>
      </c>
      <c r="R92" s="17">
        <f t="shared" si="18"/>
        <v>120</v>
      </c>
      <c r="S92" s="149">
        <f t="shared" si="19"/>
        <v>8</v>
      </c>
      <c r="T92" s="164">
        <v>11491.6011084</v>
      </c>
      <c r="U92" s="160">
        <f>Tabel3[[#This Row],[Verkoopprijs per stuk oud]]*1.04</f>
        <v>11951.265152736001</v>
      </c>
      <c r="V92" s="161" t="s">
        <v>772</v>
      </c>
      <c r="W92" s="152" t="s">
        <v>33</v>
      </c>
    </row>
    <row r="93" spans="1:23" ht="20.100000000000001" customHeight="1" x14ac:dyDescent="0.2">
      <c r="A93" s="77">
        <v>9500415</v>
      </c>
      <c r="B93" s="66">
        <v>3391808</v>
      </c>
      <c r="C93" s="66" t="s">
        <v>156</v>
      </c>
      <c r="D93" s="66">
        <v>7510759</v>
      </c>
      <c r="E93" s="66" t="s">
        <v>256</v>
      </c>
      <c r="F93" s="66" t="s">
        <v>256</v>
      </c>
      <c r="G93" s="78">
        <v>50035</v>
      </c>
      <c r="H93" s="78"/>
      <c r="I93" s="79" t="s">
        <v>51</v>
      </c>
      <c r="J93" s="79" t="s">
        <v>740</v>
      </c>
      <c r="K93" s="15">
        <f>Tabel3[[#This Row],[Artikelnummer gAvilar]]</f>
        <v>50035</v>
      </c>
      <c r="L93" s="79" t="str">
        <f t="shared" si="13"/>
        <v>8718558500355</v>
      </c>
      <c r="M93" s="17">
        <v>8718558</v>
      </c>
      <c r="N93" s="17">
        <f t="shared" si="14"/>
        <v>30</v>
      </c>
      <c r="O93" s="17">
        <f t="shared" si="15"/>
        <v>90</v>
      </c>
      <c r="P93" s="17">
        <f t="shared" si="16"/>
        <v>25</v>
      </c>
      <c r="Q93" s="17">
        <f t="shared" si="17"/>
        <v>115</v>
      </c>
      <c r="R93" s="17">
        <f t="shared" si="18"/>
        <v>120</v>
      </c>
      <c r="S93" s="149">
        <f t="shared" si="19"/>
        <v>5</v>
      </c>
      <c r="T93" s="164">
        <v>9121.7378447999981</v>
      </c>
      <c r="U93" s="160">
        <f>Tabel3[[#This Row],[Verkoopprijs per stuk oud]]*1.04</f>
        <v>9486.6073585919985</v>
      </c>
      <c r="V93" s="161" t="s">
        <v>772</v>
      </c>
      <c r="W93" s="152" t="s">
        <v>33</v>
      </c>
    </row>
    <row r="94" spans="1:23" ht="20.100000000000001" customHeight="1" x14ac:dyDescent="0.2">
      <c r="A94" s="77">
        <v>9500422</v>
      </c>
      <c r="B94" s="66">
        <v>3391809</v>
      </c>
      <c r="C94" s="66" t="s">
        <v>157</v>
      </c>
      <c r="D94" s="66">
        <v>7510760</v>
      </c>
      <c r="E94" s="66" t="s">
        <v>256</v>
      </c>
      <c r="F94" s="66" t="s">
        <v>256</v>
      </c>
      <c r="G94" s="78">
        <v>50036</v>
      </c>
      <c r="H94" s="78"/>
      <c r="I94" s="79" t="s">
        <v>52</v>
      </c>
      <c r="J94" s="79" t="s">
        <v>740</v>
      </c>
      <c r="K94" s="15">
        <f>Tabel3[[#This Row],[Artikelnummer gAvilar]]</f>
        <v>50036</v>
      </c>
      <c r="L94" s="79" t="str">
        <f t="shared" si="13"/>
        <v>8718558500362</v>
      </c>
      <c r="M94" s="17">
        <v>8718558</v>
      </c>
      <c r="N94" s="17">
        <f t="shared" si="14"/>
        <v>31</v>
      </c>
      <c r="O94" s="17">
        <f t="shared" si="15"/>
        <v>93</v>
      </c>
      <c r="P94" s="17">
        <f t="shared" si="16"/>
        <v>25</v>
      </c>
      <c r="Q94" s="17">
        <f t="shared" si="17"/>
        <v>118</v>
      </c>
      <c r="R94" s="17">
        <f t="shared" si="18"/>
        <v>120</v>
      </c>
      <c r="S94" s="149">
        <f t="shared" si="19"/>
        <v>2</v>
      </c>
      <c r="T94" s="164">
        <v>8958.8496689999993</v>
      </c>
      <c r="U94" s="160">
        <f>Tabel3[[#This Row],[Verkoopprijs per stuk oud]]*1.04</f>
        <v>9317.2036557600004</v>
      </c>
      <c r="V94" s="161" t="s">
        <v>772</v>
      </c>
      <c r="W94" s="152" t="s">
        <v>33</v>
      </c>
    </row>
    <row r="95" spans="1:23" ht="20.100000000000001" customHeight="1" x14ac:dyDescent="0.2">
      <c r="A95" s="86" t="s">
        <v>365</v>
      </c>
      <c r="B95" s="66">
        <v>3400002</v>
      </c>
      <c r="C95" s="66" t="s">
        <v>794</v>
      </c>
      <c r="D95" s="66" t="s">
        <v>256</v>
      </c>
      <c r="E95" s="66" t="s">
        <v>256</v>
      </c>
      <c r="F95" s="66" t="s">
        <v>256</v>
      </c>
      <c r="G95" s="82" t="s">
        <v>379</v>
      </c>
      <c r="H95" s="82"/>
      <c r="I95" s="79" t="s">
        <v>737</v>
      </c>
      <c r="J95" s="79" t="s">
        <v>767</v>
      </c>
      <c r="K95" s="15" t="str">
        <f>Tabel3[[#This Row],[Artikelnummer gAvilar]]</f>
        <v>70968</v>
      </c>
      <c r="L95" s="79" t="str">
        <f t="shared" si="13"/>
        <v>8718558709680</v>
      </c>
      <c r="M95" s="17">
        <v>8718558</v>
      </c>
      <c r="N95" s="17">
        <f t="shared" si="14"/>
        <v>44</v>
      </c>
      <c r="O95" s="17">
        <f t="shared" si="15"/>
        <v>132</v>
      </c>
      <c r="P95" s="17">
        <f t="shared" si="16"/>
        <v>28</v>
      </c>
      <c r="Q95" s="17">
        <f t="shared" si="17"/>
        <v>160</v>
      </c>
      <c r="R95" s="17">
        <f t="shared" si="18"/>
        <v>160</v>
      </c>
      <c r="S95" s="149">
        <f t="shared" si="19"/>
        <v>0</v>
      </c>
      <c r="T95" s="163">
        <v>609.75842615999989</v>
      </c>
      <c r="U95" s="160">
        <f>Tabel3[[#This Row],[Verkoopprijs per stuk oud]]*1.04</f>
        <v>634.14876320639985</v>
      </c>
      <c r="V95" s="161" t="s">
        <v>774</v>
      </c>
      <c r="W95" s="152" t="s">
        <v>32</v>
      </c>
    </row>
    <row r="96" spans="1:23" ht="20.100000000000001" customHeight="1" x14ac:dyDescent="0.2">
      <c r="A96" s="86" t="s">
        <v>365</v>
      </c>
      <c r="B96" s="66">
        <v>3400003</v>
      </c>
      <c r="C96" s="66" t="s">
        <v>795</v>
      </c>
      <c r="D96" s="66" t="s">
        <v>256</v>
      </c>
      <c r="E96" s="66" t="s">
        <v>256</v>
      </c>
      <c r="F96" s="66" t="s">
        <v>256</v>
      </c>
      <c r="G96" s="82" t="s">
        <v>380</v>
      </c>
      <c r="H96" s="82"/>
      <c r="I96" s="79" t="s">
        <v>694</v>
      </c>
      <c r="J96" s="79" t="s">
        <v>767</v>
      </c>
      <c r="K96" s="15" t="str">
        <f>Tabel3[[#This Row],[Artikelnummer gAvilar]]</f>
        <v>70969</v>
      </c>
      <c r="L96" s="79" t="str">
        <f t="shared" si="13"/>
        <v>8718558709697</v>
      </c>
      <c r="M96" s="17">
        <v>8718558</v>
      </c>
      <c r="N96" s="17">
        <f t="shared" si="14"/>
        <v>45</v>
      </c>
      <c r="O96" s="17">
        <f t="shared" si="15"/>
        <v>135</v>
      </c>
      <c r="P96" s="17">
        <f t="shared" si="16"/>
        <v>28</v>
      </c>
      <c r="Q96" s="17">
        <f t="shared" si="17"/>
        <v>163</v>
      </c>
      <c r="R96" s="17">
        <f t="shared" si="18"/>
        <v>170</v>
      </c>
      <c r="S96" s="149">
        <f t="shared" si="19"/>
        <v>7</v>
      </c>
      <c r="T96" s="163">
        <v>846.95007375</v>
      </c>
      <c r="U96" s="160">
        <f>Tabel3[[#This Row],[Verkoopprijs per stuk oud]]*1.04</f>
        <v>880.8280767</v>
      </c>
      <c r="V96" s="161" t="s">
        <v>778</v>
      </c>
      <c r="W96" s="152" t="s">
        <v>32</v>
      </c>
    </row>
    <row r="97" spans="1:23" ht="20.100000000000001" customHeight="1" x14ac:dyDescent="0.2">
      <c r="A97" s="86" t="s">
        <v>365</v>
      </c>
      <c r="B97" s="66">
        <v>3390151</v>
      </c>
      <c r="C97" s="66" t="s">
        <v>796</v>
      </c>
      <c r="D97" s="66" t="s">
        <v>256</v>
      </c>
      <c r="E97" s="66" t="s">
        <v>256</v>
      </c>
      <c r="F97" s="66" t="s">
        <v>256</v>
      </c>
      <c r="G97" s="82" t="s">
        <v>381</v>
      </c>
      <c r="H97" s="82"/>
      <c r="I97" s="79" t="s">
        <v>689</v>
      </c>
      <c r="J97" s="79" t="s">
        <v>767</v>
      </c>
      <c r="K97" s="15" t="str">
        <f>Tabel3[[#This Row],[Artikelnummer gAvilar]]</f>
        <v>70981</v>
      </c>
      <c r="L97" s="79" t="str">
        <f t="shared" si="13"/>
        <v>8718558709819</v>
      </c>
      <c r="M97" s="17">
        <v>8718558</v>
      </c>
      <c r="N97" s="17">
        <f t="shared" si="14"/>
        <v>37</v>
      </c>
      <c r="O97" s="17">
        <f t="shared" si="15"/>
        <v>111</v>
      </c>
      <c r="P97" s="17">
        <f t="shared" si="16"/>
        <v>30</v>
      </c>
      <c r="Q97" s="17">
        <f t="shared" si="17"/>
        <v>141</v>
      </c>
      <c r="R97" s="17">
        <f t="shared" si="18"/>
        <v>150</v>
      </c>
      <c r="S97" s="149">
        <f t="shared" si="19"/>
        <v>9</v>
      </c>
      <c r="T97" s="163">
        <v>854.84353436999993</v>
      </c>
      <c r="U97" s="160">
        <f>Tabel3[[#This Row],[Verkoopprijs per stuk oud]]*1.04</f>
        <v>889.03727574480001</v>
      </c>
      <c r="V97" s="161" t="s">
        <v>778</v>
      </c>
      <c r="W97" s="152" t="s">
        <v>32</v>
      </c>
    </row>
    <row r="98" spans="1:23" ht="20.100000000000001" customHeight="1" x14ac:dyDescent="0.2">
      <c r="A98" s="86" t="s">
        <v>365</v>
      </c>
      <c r="B98" s="66">
        <v>3400011</v>
      </c>
      <c r="C98" s="66" t="s">
        <v>797</v>
      </c>
      <c r="D98" s="66" t="s">
        <v>256</v>
      </c>
      <c r="E98" s="66" t="s">
        <v>256</v>
      </c>
      <c r="F98" s="66" t="s">
        <v>256</v>
      </c>
      <c r="G98" s="82" t="s">
        <v>382</v>
      </c>
      <c r="H98" s="82"/>
      <c r="I98" s="79" t="s">
        <v>690</v>
      </c>
      <c r="J98" s="79" t="s">
        <v>767</v>
      </c>
      <c r="K98" s="15" t="str">
        <f>Tabel3[[#This Row],[Artikelnummer gAvilar]]</f>
        <v>70982</v>
      </c>
      <c r="L98" s="79" t="str">
        <f t="shared" si="13"/>
        <v>8718558709826</v>
      </c>
      <c r="M98" s="17">
        <v>8718558</v>
      </c>
      <c r="N98" s="17">
        <f t="shared" si="14"/>
        <v>38</v>
      </c>
      <c r="O98" s="17">
        <f t="shared" si="15"/>
        <v>114</v>
      </c>
      <c r="P98" s="17">
        <f t="shared" si="16"/>
        <v>30</v>
      </c>
      <c r="Q98" s="17">
        <f t="shared" si="17"/>
        <v>144</v>
      </c>
      <c r="R98" s="17">
        <f t="shared" si="18"/>
        <v>150</v>
      </c>
      <c r="S98" s="149">
        <f t="shared" si="19"/>
        <v>6</v>
      </c>
      <c r="T98" s="163">
        <v>1176.8328499499999</v>
      </c>
      <c r="U98" s="160">
        <f>Tabel3[[#This Row],[Verkoopprijs per stuk oud]]*1.04</f>
        <v>1223.9061639479999</v>
      </c>
      <c r="V98" s="161" t="s">
        <v>778</v>
      </c>
      <c r="W98" s="152" t="s">
        <v>32</v>
      </c>
    </row>
    <row r="99" spans="1:23" ht="20.100000000000001" customHeight="1" x14ac:dyDescent="0.2">
      <c r="A99" s="86" t="s">
        <v>365</v>
      </c>
      <c r="B99" s="66">
        <v>3400012</v>
      </c>
      <c r="C99" s="66" t="s">
        <v>798</v>
      </c>
      <c r="D99" s="66" t="s">
        <v>256</v>
      </c>
      <c r="E99" s="66" t="s">
        <v>256</v>
      </c>
      <c r="F99" s="66" t="s">
        <v>256</v>
      </c>
      <c r="G99" s="82" t="s">
        <v>383</v>
      </c>
      <c r="H99" s="82"/>
      <c r="I99" s="79" t="s">
        <v>691</v>
      </c>
      <c r="J99" s="79" t="s">
        <v>767</v>
      </c>
      <c r="K99" s="15" t="str">
        <f>Tabel3[[#This Row],[Artikelnummer gAvilar]]</f>
        <v>70983</v>
      </c>
      <c r="L99" s="79" t="str">
        <f t="shared" si="13"/>
        <v>8718558709833</v>
      </c>
      <c r="M99" s="17">
        <v>8718558</v>
      </c>
      <c r="N99" s="17">
        <f t="shared" si="14"/>
        <v>39</v>
      </c>
      <c r="O99" s="17">
        <f t="shared" si="15"/>
        <v>117</v>
      </c>
      <c r="P99" s="17">
        <f t="shared" si="16"/>
        <v>30</v>
      </c>
      <c r="Q99" s="17">
        <f t="shared" si="17"/>
        <v>147</v>
      </c>
      <c r="R99" s="17">
        <f t="shared" si="18"/>
        <v>150</v>
      </c>
      <c r="S99" s="149">
        <f t="shared" si="19"/>
        <v>3</v>
      </c>
      <c r="T99" s="163">
        <v>1857.7464890399999</v>
      </c>
      <c r="U99" s="160">
        <f>Tabel3[[#This Row],[Verkoopprijs per stuk oud]]*1.04</f>
        <v>1932.0563486015999</v>
      </c>
      <c r="V99" s="161" t="s">
        <v>778</v>
      </c>
      <c r="W99" s="152" t="s">
        <v>32</v>
      </c>
    </row>
    <row r="100" spans="1:23" ht="20.100000000000001" customHeight="1" x14ac:dyDescent="0.2">
      <c r="A100" s="86" t="s">
        <v>365</v>
      </c>
      <c r="B100" s="66">
        <v>3391590</v>
      </c>
      <c r="C100" s="66" t="s">
        <v>799</v>
      </c>
      <c r="D100" s="66" t="s">
        <v>256</v>
      </c>
      <c r="E100" s="66" t="s">
        <v>256</v>
      </c>
      <c r="F100" s="66" t="s">
        <v>256</v>
      </c>
      <c r="G100" s="82" t="s">
        <v>384</v>
      </c>
      <c r="H100" s="82"/>
      <c r="I100" s="79" t="s">
        <v>692</v>
      </c>
      <c r="J100" s="79" t="s">
        <v>767</v>
      </c>
      <c r="K100" s="15" t="str">
        <f>Tabel3[[#This Row],[Artikelnummer gAvilar]]</f>
        <v>70984</v>
      </c>
      <c r="L100" s="79" t="str">
        <f t="shared" si="13"/>
        <v>8718558709840</v>
      </c>
      <c r="M100" s="17">
        <v>8718558</v>
      </c>
      <c r="N100" s="17">
        <f t="shared" si="14"/>
        <v>40</v>
      </c>
      <c r="O100" s="17">
        <f t="shared" si="15"/>
        <v>120</v>
      </c>
      <c r="P100" s="17">
        <f t="shared" si="16"/>
        <v>30</v>
      </c>
      <c r="Q100" s="17">
        <f t="shared" si="17"/>
        <v>150</v>
      </c>
      <c r="R100" s="17">
        <f t="shared" si="18"/>
        <v>150</v>
      </c>
      <c r="S100" s="149">
        <f t="shared" si="19"/>
        <v>0</v>
      </c>
      <c r="T100" s="163">
        <v>2290.15299942</v>
      </c>
      <c r="U100" s="160">
        <f>Tabel3[[#This Row],[Verkoopprijs per stuk oud]]*1.04</f>
        <v>2381.7591193968001</v>
      </c>
      <c r="V100" s="161" t="s">
        <v>778</v>
      </c>
      <c r="W100" s="152" t="s">
        <v>32</v>
      </c>
    </row>
    <row r="101" spans="1:23" ht="20.100000000000001" customHeight="1" x14ac:dyDescent="0.2">
      <c r="A101" s="179"/>
      <c r="B101" s="40"/>
      <c r="C101" s="40" t="s">
        <v>800</v>
      </c>
      <c r="D101" s="40"/>
      <c r="E101" s="40"/>
      <c r="F101" s="40"/>
      <c r="G101" s="140">
        <v>71030</v>
      </c>
      <c r="H101" s="140"/>
      <c r="I101" s="101" t="s">
        <v>622</v>
      </c>
      <c r="J101" s="17" t="s">
        <v>762</v>
      </c>
      <c r="K101" s="15">
        <f>Tabel3[[#This Row],[Artikelnummer gAvilar]]</f>
        <v>71030</v>
      </c>
      <c r="L101" s="17" t="str">
        <f t="shared" si="13"/>
        <v>8718558710303</v>
      </c>
      <c r="M101" s="17">
        <v>8718558</v>
      </c>
      <c r="N101" s="17">
        <f t="shared" si="14"/>
        <v>27</v>
      </c>
      <c r="O101" s="17">
        <f t="shared" si="15"/>
        <v>81</v>
      </c>
      <c r="P101" s="17">
        <f t="shared" si="16"/>
        <v>26</v>
      </c>
      <c r="Q101" s="17">
        <f t="shared" si="17"/>
        <v>107</v>
      </c>
      <c r="R101" s="17">
        <f t="shared" si="18"/>
        <v>110</v>
      </c>
      <c r="S101" s="149">
        <f t="shared" si="19"/>
        <v>3</v>
      </c>
      <c r="T101" s="165">
        <v>113.13199772999999</v>
      </c>
      <c r="U101" s="160">
        <f>Tabel3[[#This Row],[Verkoopprijs per stuk oud]]*1.04</f>
        <v>117.6572776392</v>
      </c>
      <c r="V101" s="166" t="s">
        <v>774</v>
      </c>
      <c r="W101" s="153" t="s">
        <v>12</v>
      </c>
    </row>
    <row r="102" spans="1:23" ht="20.100000000000001" customHeight="1" x14ac:dyDescent="0.2">
      <c r="A102" s="32" t="s">
        <v>365</v>
      </c>
      <c r="B102" s="13">
        <v>3400007</v>
      </c>
      <c r="C102" s="13" t="s">
        <v>801</v>
      </c>
      <c r="D102" s="15" t="s">
        <v>256</v>
      </c>
      <c r="E102" s="15" t="s">
        <v>256</v>
      </c>
      <c r="F102" s="13" t="s">
        <v>256</v>
      </c>
      <c r="G102" s="143">
        <v>71355</v>
      </c>
      <c r="H102" s="143"/>
      <c r="I102" s="19" t="s">
        <v>992</v>
      </c>
      <c r="J102" s="19" t="s">
        <v>766</v>
      </c>
      <c r="K102" s="15">
        <f>Tabel3[[#This Row],[Artikelnummer gAvilar]]</f>
        <v>71355</v>
      </c>
      <c r="L102" s="17" t="str">
        <f t="shared" si="13"/>
        <v>8718558713557</v>
      </c>
      <c r="M102" s="17">
        <v>8718558</v>
      </c>
      <c r="N102" s="17">
        <f t="shared" si="14"/>
        <v>35</v>
      </c>
      <c r="O102" s="17">
        <f t="shared" si="15"/>
        <v>105</v>
      </c>
      <c r="P102" s="17">
        <f t="shared" si="16"/>
        <v>28</v>
      </c>
      <c r="Q102" s="17">
        <f t="shared" si="17"/>
        <v>133</v>
      </c>
      <c r="R102" s="17">
        <f t="shared" si="18"/>
        <v>140</v>
      </c>
      <c r="S102" s="149">
        <f t="shared" si="19"/>
        <v>7</v>
      </c>
      <c r="T102" s="167">
        <v>170.95501879199998</v>
      </c>
      <c r="U102" s="160">
        <f>Tabel3[[#This Row],[Verkoopprijs per stuk oud]]*1.04</f>
        <v>177.79321954367998</v>
      </c>
      <c r="V102" s="168" t="s">
        <v>774</v>
      </c>
      <c r="W102" s="154" t="s">
        <v>12</v>
      </c>
    </row>
    <row r="103" spans="1:23" ht="20.100000000000001" customHeight="1" x14ac:dyDescent="0.2">
      <c r="A103" s="86" t="s">
        <v>365</v>
      </c>
      <c r="B103" s="31">
        <v>3400008</v>
      </c>
      <c r="C103" s="31" t="s">
        <v>802</v>
      </c>
      <c r="D103" s="66" t="s">
        <v>256</v>
      </c>
      <c r="E103" s="66" t="s">
        <v>256</v>
      </c>
      <c r="F103" s="31" t="s">
        <v>256</v>
      </c>
      <c r="G103" s="88" t="s">
        <v>376</v>
      </c>
      <c r="H103" s="88"/>
      <c r="I103" s="26" t="s">
        <v>993</v>
      </c>
      <c r="J103" s="26" t="s">
        <v>766</v>
      </c>
      <c r="K103" s="15" t="str">
        <f>Tabel3[[#This Row],[Artikelnummer gAvilar]]</f>
        <v>71356</v>
      </c>
      <c r="L103" s="79" t="str">
        <f t="shared" si="13"/>
        <v>8718558713564</v>
      </c>
      <c r="M103" s="17">
        <v>8718558</v>
      </c>
      <c r="N103" s="17">
        <f t="shared" si="14"/>
        <v>36</v>
      </c>
      <c r="O103" s="17">
        <f t="shared" si="15"/>
        <v>108</v>
      </c>
      <c r="P103" s="17">
        <f t="shared" si="16"/>
        <v>28</v>
      </c>
      <c r="Q103" s="17">
        <f t="shared" si="17"/>
        <v>136</v>
      </c>
      <c r="R103" s="17">
        <f t="shared" si="18"/>
        <v>140</v>
      </c>
      <c r="S103" s="149">
        <f t="shared" si="19"/>
        <v>4</v>
      </c>
      <c r="T103" s="169">
        <v>238.35741590699999</v>
      </c>
      <c r="U103" s="160">
        <f>Tabel3[[#This Row],[Verkoopprijs per stuk oud]]*1.04</f>
        <v>247.89171254327999</v>
      </c>
      <c r="V103" s="166" t="s">
        <v>774</v>
      </c>
      <c r="W103" s="155" t="s">
        <v>12</v>
      </c>
    </row>
    <row r="104" spans="1:23" ht="20.100000000000001" customHeight="1" x14ac:dyDescent="0.2">
      <c r="A104" s="86" t="s">
        <v>365</v>
      </c>
      <c r="B104" s="66">
        <v>3400009</v>
      </c>
      <c r="C104" s="66" t="s">
        <v>803</v>
      </c>
      <c r="D104" s="66" t="s">
        <v>256</v>
      </c>
      <c r="E104" s="66" t="s">
        <v>256</v>
      </c>
      <c r="F104" s="66" t="s">
        <v>256</v>
      </c>
      <c r="G104" s="82" t="s">
        <v>377</v>
      </c>
      <c r="H104" s="82"/>
      <c r="I104" s="79" t="s">
        <v>994</v>
      </c>
      <c r="J104" s="79" t="s">
        <v>766</v>
      </c>
      <c r="K104" s="15" t="str">
        <f>Tabel3[[#This Row],[Artikelnummer gAvilar]]</f>
        <v>71357</v>
      </c>
      <c r="L104" s="79" t="str">
        <f t="shared" si="13"/>
        <v>8718558713571</v>
      </c>
      <c r="M104" s="17">
        <v>8718558</v>
      </c>
      <c r="N104" s="17">
        <f t="shared" si="14"/>
        <v>37</v>
      </c>
      <c r="O104" s="17">
        <f t="shared" si="15"/>
        <v>111</v>
      </c>
      <c r="P104" s="17">
        <f t="shared" si="16"/>
        <v>28</v>
      </c>
      <c r="Q104" s="17">
        <f t="shared" si="17"/>
        <v>139</v>
      </c>
      <c r="R104" s="17">
        <f t="shared" si="18"/>
        <v>140</v>
      </c>
      <c r="S104" s="149">
        <f t="shared" si="19"/>
        <v>1</v>
      </c>
      <c r="T104" s="163">
        <v>447.37214669999997</v>
      </c>
      <c r="U104" s="160">
        <f>Tabel3[[#This Row],[Verkoopprijs per stuk oud]]*1.04</f>
        <v>465.26703256799999</v>
      </c>
      <c r="V104" s="166" t="s">
        <v>774</v>
      </c>
      <c r="W104" s="152" t="s">
        <v>12</v>
      </c>
    </row>
    <row r="105" spans="1:23" ht="20.100000000000001" customHeight="1" x14ac:dyDescent="0.2">
      <c r="A105" s="86" t="s">
        <v>365</v>
      </c>
      <c r="B105" s="66">
        <v>3390143</v>
      </c>
      <c r="C105" s="66" t="s">
        <v>804</v>
      </c>
      <c r="D105" s="66" t="s">
        <v>256</v>
      </c>
      <c r="E105" s="66" t="s">
        <v>256</v>
      </c>
      <c r="F105" s="66" t="s">
        <v>256</v>
      </c>
      <c r="G105" s="82" t="s">
        <v>378</v>
      </c>
      <c r="H105" s="82"/>
      <c r="I105" s="79" t="s">
        <v>995</v>
      </c>
      <c r="J105" s="79" t="s">
        <v>766</v>
      </c>
      <c r="K105" s="15" t="str">
        <f>Tabel3[[#This Row],[Artikelnummer gAvilar]]</f>
        <v>71358</v>
      </c>
      <c r="L105" s="79" t="str">
        <f t="shared" si="13"/>
        <v>8718558713588</v>
      </c>
      <c r="M105" s="17">
        <v>8718558</v>
      </c>
      <c r="N105" s="17">
        <f t="shared" si="14"/>
        <v>38</v>
      </c>
      <c r="O105" s="17">
        <f t="shared" si="15"/>
        <v>114</v>
      </c>
      <c r="P105" s="17">
        <f t="shared" si="16"/>
        <v>28</v>
      </c>
      <c r="Q105" s="17">
        <f t="shared" si="17"/>
        <v>142</v>
      </c>
      <c r="R105" s="17">
        <f t="shared" si="18"/>
        <v>150</v>
      </c>
      <c r="S105" s="149">
        <f t="shared" si="19"/>
        <v>8</v>
      </c>
      <c r="T105" s="163">
        <v>455.12872649999997</v>
      </c>
      <c r="U105" s="160">
        <f>Tabel3[[#This Row],[Verkoopprijs per stuk oud]]*1.04</f>
        <v>473.33387555999997</v>
      </c>
      <c r="V105" s="161" t="s">
        <v>774</v>
      </c>
      <c r="W105" s="152" t="s">
        <v>12</v>
      </c>
    </row>
    <row r="106" spans="1:23" ht="20.100000000000001" customHeight="1" x14ac:dyDescent="0.2">
      <c r="A106" s="65">
        <v>2190239</v>
      </c>
      <c r="B106" s="15" t="s">
        <v>256</v>
      </c>
      <c r="C106" s="15" t="s">
        <v>805</v>
      </c>
      <c r="D106" s="15" t="s">
        <v>256</v>
      </c>
      <c r="E106" s="15">
        <v>7720772</v>
      </c>
      <c r="F106" s="15" t="s">
        <v>256</v>
      </c>
      <c r="G106" s="16" t="s">
        <v>402</v>
      </c>
      <c r="H106" s="16"/>
      <c r="I106" s="17" t="s">
        <v>390</v>
      </c>
      <c r="J106" s="17" t="s">
        <v>768</v>
      </c>
      <c r="K106" s="15" t="str">
        <f>Tabel3[[#This Row],[Artikelnummer gAvilar]]</f>
        <v>71420</v>
      </c>
      <c r="L106" s="17" t="str">
        <f t="shared" si="13"/>
        <v>8718558714202</v>
      </c>
      <c r="M106" s="17">
        <v>8718558</v>
      </c>
      <c r="N106" s="17">
        <f t="shared" si="14"/>
        <v>31</v>
      </c>
      <c r="O106" s="17">
        <f t="shared" si="15"/>
        <v>93</v>
      </c>
      <c r="P106" s="17">
        <f t="shared" si="16"/>
        <v>25</v>
      </c>
      <c r="Q106" s="17">
        <f t="shared" si="17"/>
        <v>118</v>
      </c>
      <c r="R106" s="17">
        <f t="shared" si="18"/>
        <v>120</v>
      </c>
      <c r="S106" s="149">
        <f t="shared" si="19"/>
        <v>2</v>
      </c>
      <c r="T106" s="170">
        <v>165.054348</v>
      </c>
      <c r="U106" s="160">
        <f>Tabel3[[#This Row],[Verkoopprijs per stuk oud]]*1.04</f>
        <v>171.65652192000002</v>
      </c>
      <c r="V106" s="161" t="s">
        <v>774</v>
      </c>
      <c r="W106" s="153" t="s">
        <v>12</v>
      </c>
    </row>
    <row r="107" spans="1:23" ht="20.100000000000001" customHeight="1" x14ac:dyDescent="0.2">
      <c r="A107" s="32">
        <v>2190304</v>
      </c>
      <c r="B107" s="13">
        <v>3391481</v>
      </c>
      <c r="C107" s="13" t="s">
        <v>806</v>
      </c>
      <c r="D107" s="15" t="s">
        <v>256</v>
      </c>
      <c r="E107" s="15" t="s">
        <v>256</v>
      </c>
      <c r="F107" s="13" t="s">
        <v>256</v>
      </c>
      <c r="G107" s="18">
        <v>71421</v>
      </c>
      <c r="H107" s="18"/>
      <c r="I107" s="19" t="s">
        <v>396</v>
      </c>
      <c r="J107" s="19" t="s">
        <v>768</v>
      </c>
      <c r="K107" s="15">
        <f>Tabel3[[#This Row],[Artikelnummer gAvilar]]</f>
        <v>71421</v>
      </c>
      <c r="L107" s="17" t="str">
        <f t="shared" si="13"/>
        <v>8718558714219</v>
      </c>
      <c r="M107" s="17">
        <v>8718558</v>
      </c>
      <c r="N107" s="17">
        <f t="shared" si="14"/>
        <v>32</v>
      </c>
      <c r="O107" s="17">
        <f t="shared" si="15"/>
        <v>96</v>
      </c>
      <c r="P107" s="17">
        <f t="shared" si="16"/>
        <v>25</v>
      </c>
      <c r="Q107" s="17">
        <f t="shared" si="17"/>
        <v>121</v>
      </c>
      <c r="R107" s="17">
        <f t="shared" si="18"/>
        <v>130</v>
      </c>
      <c r="S107" s="149">
        <f t="shared" si="19"/>
        <v>9</v>
      </c>
      <c r="T107" s="167">
        <v>204.65675999999999</v>
      </c>
      <c r="U107" s="160">
        <f>Tabel3[[#This Row],[Verkoopprijs per stuk oud]]*1.04</f>
        <v>212.8430304</v>
      </c>
      <c r="V107" s="168" t="s">
        <v>774</v>
      </c>
      <c r="W107" s="154" t="s">
        <v>12</v>
      </c>
    </row>
    <row r="108" spans="1:23" ht="20.100000000000001" customHeight="1" x14ac:dyDescent="0.2">
      <c r="A108" s="32">
        <v>2190247</v>
      </c>
      <c r="B108" s="13">
        <v>3391482</v>
      </c>
      <c r="C108" s="13" t="s">
        <v>807</v>
      </c>
      <c r="D108" s="15" t="s">
        <v>256</v>
      </c>
      <c r="E108" s="15" t="s">
        <v>256</v>
      </c>
      <c r="F108" s="13" t="s">
        <v>256</v>
      </c>
      <c r="G108" s="18" t="s">
        <v>403</v>
      </c>
      <c r="H108" s="18"/>
      <c r="I108" s="19" t="s">
        <v>391</v>
      </c>
      <c r="J108" s="19" t="s">
        <v>768</v>
      </c>
      <c r="K108" s="15" t="str">
        <f>Tabel3[[#This Row],[Artikelnummer gAvilar]]</f>
        <v>71423</v>
      </c>
      <c r="L108" s="17" t="str">
        <f t="shared" si="13"/>
        <v>8718558714233</v>
      </c>
      <c r="M108" s="17">
        <v>8718558</v>
      </c>
      <c r="N108" s="17">
        <f t="shared" si="14"/>
        <v>34</v>
      </c>
      <c r="O108" s="17">
        <f t="shared" si="15"/>
        <v>102</v>
      </c>
      <c r="P108" s="17">
        <f t="shared" si="16"/>
        <v>25</v>
      </c>
      <c r="Q108" s="17">
        <f t="shared" si="17"/>
        <v>127</v>
      </c>
      <c r="R108" s="17">
        <f t="shared" si="18"/>
        <v>130</v>
      </c>
      <c r="S108" s="149">
        <f t="shared" si="19"/>
        <v>3</v>
      </c>
      <c r="T108" s="167">
        <v>165.05144999999999</v>
      </c>
      <c r="U108" s="160">
        <f>Tabel3[[#This Row],[Verkoopprijs per stuk oud]]*1.04</f>
        <v>171.65350799999999</v>
      </c>
      <c r="V108" s="168" t="s">
        <v>774</v>
      </c>
      <c r="W108" s="154" t="s">
        <v>12</v>
      </c>
    </row>
    <row r="109" spans="1:23" ht="20.100000000000001" customHeight="1" x14ac:dyDescent="0.2">
      <c r="A109" s="178">
        <v>2190254</v>
      </c>
      <c r="B109" s="31">
        <v>3390211</v>
      </c>
      <c r="C109" s="31" t="s">
        <v>808</v>
      </c>
      <c r="D109" s="66" t="s">
        <v>256</v>
      </c>
      <c r="E109" s="66" t="s">
        <v>256</v>
      </c>
      <c r="F109" s="31" t="s">
        <v>256</v>
      </c>
      <c r="G109" s="34" t="s">
        <v>404</v>
      </c>
      <c r="H109" s="34"/>
      <c r="I109" s="26" t="s">
        <v>392</v>
      </c>
      <c r="J109" s="26" t="s">
        <v>768</v>
      </c>
      <c r="K109" s="15" t="str">
        <f>Tabel3[[#This Row],[Artikelnummer gAvilar]]</f>
        <v>71424</v>
      </c>
      <c r="L109" s="79" t="str">
        <f t="shared" si="13"/>
        <v>8718558714240</v>
      </c>
      <c r="M109" s="17">
        <v>8718558</v>
      </c>
      <c r="N109" s="17">
        <f t="shared" si="14"/>
        <v>35</v>
      </c>
      <c r="O109" s="17">
        <f t="shared" si="15"/>
        <v>105</v>
      </c>
      <c r="P109" s="17">
        <f t="shared" si="16"/>
        <v>25</v>
      </c>
      <c r="Q109" s="17">
        <f t="shared" si="17"/>
        <v>130</v>
      </c>
      <c r="R109" s="17">
        <f t="shared" si="18"/>
        <v>130</v>
      </c>
      <c r="S109" s="149">
        <f t="shared" si="19"/>
        <v>0</v>
      </c>
      <c r="T109" s="169">
        <v>165.054348</v>
      </c>
      <c r="U109" s="160">
        <f>Tabel3[[#This Row],[Verkoopprijs per stuk oud]]*1.04</f>
        <v>171.65652192000002</v>
      </c>
      <c r="V109" s="161" t="s">
        <v>774</v>
      </c>
      <c r="W109" s="155" t="s">
        <v>12</v>
      </c>
    </row>
    <row r="110" spans="1:23" ht="20.100000000000001" customHeight="1" x14ac:dyDescent="0.2">
      <c r="A110" s="86">
        <v>2190262</v>
      </c>
      <c r="B110" s="66">
        <v>3391483</v>
      </c>
      <c r="C110" s="66" t="s">
        <v>809</v>
      </c>
      <c r="D110" s="66" t="s">
        <v>256</v>
      </c>
      <c r="E110" s="66" t="s">
        <v>256</v>
      </c>
      <c r="F110" s="66" t="s">
        <v>256</v>
      </c>
      <c r="G110" s="78" t="s">
        <v>405</v>
      </c>
      <c r="H110" s="78"/>
      <c r="I110" s="79" t="s">
        <v>393</v>
      </c>
      <c r="J110" s="79" t="s">
        <v>768</v>
      </c>
      <c r="K110" s="15" t="str">
        <f>Tabel3[[#This Row],[Artikelnummer gAvilar]]</f>
        <v>71425</v>
      </c>
      <c r="L110" s="79" t="str">
        <f t="shared" si="13"/>
        <v>8718558714257</v>
      </c>
      <c r="M110" s="17">
        <v>8718558</v>
      </c>
      <c r="N110" s="17">
        <f t="shared" si="14"/>
        <v>36</v>
      </c>
      <c r="O110" s="17">
        <f t="shared" si="15"/>
        <v>108</v>
      </c>
      <c r="P110" s="17">
        <f t="shared" si="16"/>
        <v>25</v>
      </c>
      <c r="Q110" s="17">
        <f t="shared" si="17"/>
        <v>133</v>
      </c>
      <c r="R110" s="17">
        <f t="shared" si="18"/>
        <v>140</v>
      </c>
      <c r="S110" s="149">
        <f t="shared" si="19"/>
        <v>7</v>
      </c>
      <c r="T110" s="163">
        <v>165.054348</v>
      </c>
      <c r="U110" s="160">
        <f>Tabel3[[#This Row],[Verkoopprijs per stuk oud]]*1.04</f>
        <v>171.65652192000002</v>
      </c>
      <c r="V110" s="161" t="s">
        <v>774</v>
      </c>
      <c r="W110" s="152" t="s">
        <v>12</v>
      </c>
    </row>
    <row r="111" spans="1:23" ht="20.100000000000001" customHeight="1" x14ac:dyDescent="0.2">
      <c r="A111" s="65">
        <v>2190270</v>
      </c>
      <c r="B111" s="15">
        <v>3390212</v>
      </c>
      <c r="C111" s="15" t="s">
        <v>810</v>
      </c>
      <c r="D111" s="15" t="s">
        <v>256</v>
      </c>
      <c r="E111" s="15">
        <v>7720773</v>
      </c>
      <c r="F111" s="15" t="s">
        <v>256</v>
      </c>
      <c r="G111" s="16" t="s">
        <v>406</v>
      </c>
      <c r="H111" s="16"/>
      <c r="I111" s="17" t="s">
        <v>394</v>
      </c>
      <c r="J111" s="17" t="s">
        <v>768</v>
      </c>
      <c r="K111" s="15" t="str">
        <f>Tabel3[[#This Row],[Artikelnummer gAvilar]]</f>
        <v>71426</v>
      </c>
      <c r="L111" s="17" t="str">
        <f t="shared" si="13"/>
        <v>8718558714264</v>
      </c>
      <c r="M111" s="17">
        <v>8718558</v>
      </c>
      <c r="N111" s="17">
        <f t="shared" si="14"/>
        <v>37</v>
      </c>
      <c r="O111" s="17">
        <f t="shared" si="15"/>
        <v>111</v>
      </c>
      <c r="P111" s="17">
        <f t="shared" si="16"/>
        <v>25</v>
      </c>
      <c r="Q111" s="17">
        <f t="shared" si="17"/>
        <v>136</v>
      </c>
      <c r="R111" s="17">
        <f t="shared" si="18"/>
        <v>140</v>
      </c>
      <c r="S111" s="149">
        <f t="shared" si="19"/>
        <v>4</v>
      </c>
      <c r="T111" s="170">
        <v>165.054348</v>
      </c>
      <c r="U111" s="160">
        <f>Tabel3[[#This Row],[Verkoopprijs per stuk oud]]*1.04</f>
        <v>171.65652192000002</v>
      </c>
      <c r="V111" s="161" t="s">
        <v>774</v>
      </c>
      <c r="W111" s="153" t="s">
        <v>12</v>
      </c>
    </row>
    <row r="112" spans="1:23" ht="20.100000000000001" customHeight="1" x14ac:dyDescent="0.2">
      <c r="A112" s="32" t="s">
        <v>412</v>
      </c>
      <c r="B112" s="13">
        <v>3390213</v>
      </c>
      <c r="C112" s="13" t="s">
        <v>466</v>
      </c>
      <c r="D112" s="15" t="s">
        <v>256</v>
      </c>
      <c r="E112" s="15">
        <v>7720771</v>
      </c>
      <c r="F112" s="13" t="s">
        <v>256</v>
      </c>
      <c r="G112" s="18" t="s">
        <v>407</v>
      </c>
      <c r="H112" s="18"/>
      <c r="I112" s="19" t="s">
        <v>395</v>
      </c>
      <c r="J112" s="19" t="s">
        <v>768</v>
      </c>
      <c r="K112" s="15" t="str">
        <f>Tabel3[[#This Row],[Artikelnummer gAvilar]]</f>
        <v>71427</v>
      </c>
      <c r="L112" s="17" t="str">
        <f t="shared" si="13"/>
        <v>8718558714271</v>
      </c>
      <c r="M112" s="17">
        <v>8718558</v>
      </c>
      <c r="N112" s="17">
        <f t="shared" si="14"/>
        <v>38</v>
      </c>
      <c r="O112" s="17">
        <f t="shared" si="15"/>
        <v>114</v>
      </c>
      <c r="P112" s="17">
        <f t="shared" si="16"/>
        <v>25</v>
      </c>
      <c r="Q112" s="17">
        <f t="shared" si="17"/>
        <v>139</v>
      </c>
      <c r="R112" s="17">
        <f t="shared" si="18"/>
        <v>140</v>
      </c>
      <c r="S112" s="149">
        <f t="shared" si="19"/>
        <v>1</v>
      </c>
      <c r="T112" s="167">
        <v>165.054348</v>
      </c>
      <c r="U112" s="160">
        <f>Tabel3[[#This Row],[Verkoopprijs per stuk oud]]*1.04</f>
        <v>171.65652192000002</v>
      </c>
      <c r="V112" s="168" t="s">
        <v>774</v>
      </c>
      <c r="W112" s="154" t="s">
        <v>12</v>
      </c>
    </row>
    <row r="113" spans="1:23" ht="20.100000000000001" customHeight="1" x14ac:dyDescent="0.2">
      <c r="A113" s="86">
        <v>2190320</v>
      </c>
      <c r="B113" s="66">
        <v>3391485</v>
      </c>
      <c r="C113" s="66" t="s">
        <v>811</v>
      </c>
      <c r="D113" s="66" t="s">
        <v>256</v>
      </c>
      <c r="E113" s="66" t="s">
        <v>256</v>
      </c>
      <c r="F113" s="66" t="s">
        <v>256</v>
      </c>
      <c r="G113" s="78" t="s">
        <v>408</v>
      </c>
      <c r="H113" s="78"/>
      <c r="I113" s="79" t="s">
        <v>397</v>
      </c>
      <c r="J113" s="79" t="s">
        <v>768</v>
      </c>
      <c r="K113" s="15" t="str">
        <f>Tabel3[[#This Row],[Artikelnummer gAvilar]]</f>
        <v>71429</v>
      </c>
      <c r="L113" s="79" t="str">
        <f t="shared" si="13"/>
        <v>8718558714295</v>
      </c>
      <c r="M113" s="17">
        <v>8718558</v>
      </c>
      <c r="N113" s="17">
        <f t="shared" si="14"/>
        <v>40</v>
      </c>
      <c r="O113" s="17">
        <f t="shared" si="15"/>
        <v>120</v>
      </c>
      <c r="P113" s="17">
        <f t="shared" si="16"/>
        <v>25</v>
      </c>
      <c r="Q113" s="17">
        <f t="shared" si="17"/>
        <v>145</v>
      </c>
      <c r="R113" s="17">
        <f t="shared" si="18"/>
        <v>150</v>
      </c>
      <c r="S113" s="149">
        <f t="shared" si="19"/>
        <v>5</v>
      </c>
      <c r="T113" s="163">
        <v>165.054348</v>
      </c>
      <c r="U113" s="160">
        <f>Tabel3[[#This Row],[Verkoopprijs per stuk oud]]*1.04</f>
        <v>171.65652192000002</v>
      </c>
      <c r="V113" s="161" t="s">
        <v>774</v>
      </c>
      <c r="W113" s="152" t="s">
        <v>12</v>
      </c>
    </row>
    <row r="114" spans="1:23" ht="20.100000000000001" customHeight="1" x14ac:dyDescent="0.2">
      <c r="A114" s="86">
        <v>2190338</v>
      </c>
      <c r="B114" s="66">
        <v>3391486</v>
      </c>
      <c r="C114" s="66" t="s">
        <v>812</v>
      </c>
      <c r="D114" s="66" t="s">
        <v>256</v>
      </c>
      <c r="E114" s="66" t="s">
        <v>256</v>
      </c>
      <c r="F114" s="66" t="s">
        <v>256</v>
      </c>
      <c r="G114" s="78" t="s">
        <v>409</v>
      </c>
      <c r="H114" s="78"/>
      <c r="I114" s="79" t="s">
        <v>398</v>
      </c>
      <c r="J114" s="79" t="s">
        <v>768</v>
      </c>
      <c r="K114" s="15" t="str">
        <f>Tabel3[[#This Row],[Artikelnummer gAvilar]]</f>
        <v>71430</v>
      </c>
      <c r="L114" s="79" t="str">
        <f t="shared" si="13"/>
        <v>8718558714301</v>
      </c>
      <c r="M114" s="17">
        <v>8718558</v>
      </c>
      <c r="N114" s="17">
        <f t="shared" si="14"/>
        <v>31</v>
      </c>
      <c r="O114" s="17">
        <f t="shared" si="15"/>
        <v>93</v>
      </c>
      <c r="P114" s="17">
        <f t="shared" si="16"/>
        <v>26</v>
      </c>
      <c r="Q114" s="17">
        <f t="shared" si="17"/>
        <v>119</v>
      </c>
      <c r="R114" s="17">
        <f t="shared" si="18"/>
        <v>120</v>
      </c>
      <c r="S114" s="149">
        <f t="shared" si="19"/>
        <v>1</v>
      </c>
      <c r="T114" s="163">
        <v>204.65675999999999</v>
      </c>
      <c r="U114" s="160">
        <f>Tabel3[[#This Row],[Verkoopprijs per stuk oud]]*1.04</f>
        <v>212.8430304</v>
      </c>
      <c r="V114" s="161" t="s">
        <v>778</v>
      </c>
      <c r="W114" s="152" t="s">
        <v>12</v>
      </c>
    </row>
    <row r="115" spans="1:23" ht="20.100000000000001" customHeight="1" x14ac:dyDescent="0.2">
      <c r="A115" s="86">
        <v>2190288</v>
      </c>
      <c r="B115" s="66">
        <v>3391487</v>
      </c>
      <c r="C115" s="66" t="s">
        <v>813</v>
      </c>
      <c r="D115" s="66" t="s">
        <v>256</v>
      </c>
      <c r="E115" s="66" t="s">
        <v>256</v>
      </c>
      <c r="F115" s="66" t="s">
        <v>256</v>
      </c>
      <c r="G115" s="78" t="s">
        <v>410</v>
      </c>
      <c r="H115" s="78"/>
      <c r="I115" s="79" t="s">
        <v>399</v>
      </c>
      <c r="J115" s="79" t="s">
        <v>768</v>
      </c>
      <c r="K115" s="15" t="str">
        <f>Tabel3[[#This Row],[Artikelnummer gAvilar]]</f>
        <v>71431</v>
      </c>
      <c r="L115" s="79" t="str">
        <f t="shared" si="13"/>
        <v>8718558714318</v>
      </c>
      <c r="M115" s="17">
        <v>8718558</v>
      </c>
      <c r="N115" s="17">
        <f t="shared" si="14"/>
        <v>32</v>
      </c>
      <c r="O115" s="17">
        <f t="shared" si="15"/>
        <v>96</v>
      </c>
      <c r="P115" s="17">
        <f t="shared" si="16"/>
        <v>26</v>
      </c>
      <c r="Q115" s="17">
        <f t="shared" si="17"/>
        <v>122</v>
      </c>
      <c r="R115" s="17">
        <f t="shared" si="18"/>
        <v>130</v>
      </c>
      <c r="S115" s="149">
        <f t="shared" si="19"/>
        <v>8</v>
      </c>
      <c r="T115" s="163">
        <v>204.65675999999999</v>
      </c>
      <c r="U115" s="160">
        <f>Tabel3[[#This Row],[Verkoopprijs per stuk oud]]*1.04</f>
        <v>212.8430304</v>
      </c>
      <c r="V115" s="161" t="s">
        <v>774</v>
      </c>
      <c r="W115" s="152" t="s">
        <v>12</v>
      </c>
    </row>
    <row r="116" spans="1:23" ht="20.100000000000001" customHeight="1" x14ac:dyDescent="0.2">
      <c r="A116" s="86">
        <v>2190353</v>
      </c>
      <c r="B116" s="66">
        <v>3391488</v>
      </c>
      <c r="C116" s="66" t="s">
        <v>814</v>
      </c>
      <c r="D116" s="66" t="s">
        <v>256</v>
      </c>
      <c r="E116" s="66" t="s">
        <v>256</v>
      </c>
      <c r="F116" s="66" t="s">
        <v>256</v>
      </c>
      <c r="G116" s="78" t="s">
        <v>411</v>
      </c>
      <c r="H116" s="78"/>
      <c r="I116" s="79" t="s">
        <v>400</v>
      </c>
      <c r="J116" s="79" t="s">
        <v>768</v>
      </c>
      <c r="K116" s="15" t="str">
        <f>Tabel3[[#This Row],[Artikelnummer gAvilar]]</f>
        <v>71432</v>
      </c>
      <c r="L116" s="79" t="str">
        <f t="shared" si="13"/>
        <v>8718558714325</v>
      </c>
      <c r="M116" s="17">
        <v>8718558</v>
      </c>
      <c r="N116" s="17">
        <f t="shared" si="14"/>
        <v>33</v>
      </c>
      <c r="O116" s="17">
        <f t="shared" si="15"/>
        <v>99</v>
      </c>
      <c r="P116" s="17">
        <f t="shared" si="16"/>
        <v>26</v>
      </c>
      <c r="Q116" s="17">
        <f t="shared" si="17"/>
        <v>125</v>
      </c>
      <c r="R116" s="17">
        <f t="shared" si="18"/>
        <v>130</v>
      </c>
      <c r="S116" s="149">
        <f t="shared" si="19"/>
        <v>5</v>
      </c>
      <c r="T116" s="163">
        <v>204.65675999999999</v>
      </c>
      <c r="U116" s="160">
        <f>Tabel3[[#This Row],[Verkoopprijs per stuk oud]]*1.04</f>
        <v>212.8430304</v>
      </c>
      <c r="V116" s="161" t="s">
        <v>774</v>
      </c>
      <c r="W116" s="152" t="s">
        <v>12</v>
      </c>
    </row>
    <row r="117" spans="1:23" ht="20.100000000000001" customHeight="1" x14ac:dyDescent="0.2">
      <c r="A117" s="86" t="s">
        <v>365</v>
      </c>
      <c r="B117" s="66" t="s">
        <v>256</v>
      </c>
      <c r="C117" s="66" t="s">
        <v>468</v>
      </c>
      <c r="D117" s="66" t="s">
        <v>256</v>
      </c>
      <c r="E117" s="66" t="s">
        <v>256</v>
      </c>
      <c r="F117" s="66" t="s">
        <v>256</v>
      </c>
      <c r="G117" s="78">
        <v>71493</v>
      </c>
      <c r="H117" s="78"/>
      <c r="I117" s="79" t="s">
        <v>401</v>
      </c>
      <c r="J117" s="79" t="s">
        <v>768</v>
      </c>
      <c r="K117" s="15">
        <f>Tabel3[[#This Row],[Artikelnummer gAvilar]]</f>
        <v>71493</v>
      </c>
      <c r="L117" s="79" t="str">
        <f t="shared" si="13"/>
        <v>8718558714936</v>
      </c>
      <c r="M117" s="17">
        <v>8718558</v>
      </c>
      <c r="N117" s="17">
        <f t="shared" si="14"/>
        <v>34</v>
      </c>
      <c r="O117" s="17">
        <f t="shared" si="15"/>
        <v>102</v>
      </c>
      <c r="P117" s="17">
        <f t="shared" si="16"/>
        <v>32</v>
      </c>
      <c r="Q117" s="17">
        <f t="shared" si="17"/>
        <v>134</v>
      </c>
      <c r="R117" s="17">
        <f t="shared" si="18"/>
        <v>140</v>
      </c>
      <c r="S117" s="149">
        <f t="shared" si="19"/>
        <v>6</v>
      </c>
      <c r="T117" s="163">
        <v>239.20919999999998</v>
      </c>
      <c r="U117" s="160">
        <f>Tabel3[[#This Row],[Verkoopprijs per stuk oud]]*1.04</f>
        <v>248.777568</v>
      </c>
      <c r="V117" s="161" t="s">
        <v>774</v>
      </c>
      <c r="W117" s="152" t="s">
        <v>12</v>
      </c>
    </row>
    <row r="118" spans="1:23" ht="20.100000000000001" customHeight="1" x14ac:dyDescent="0.2">
      <c r="A118" s="86">
        <v>2614931</v>
      </c>
      <c r="B118" s="66">
        <v>3391509</v>
      </c>
      <c r="C118" s="66" t="s">
        <v>473</v>
      </c>
      <c r="D118" s="66" t="s">
        <v>256</v>
      </c>
      <c r="E118" s="66">
        <v>7720779</v>
      </c>
      <c r="F118" s="66" t="s">
        <v>256</v>
      </c>
      <c r="G118" s="82" t="s">
        <v>374</v>
      </c>
      <c r="H118" s="82"/>
      <c r="I118" s="79" t="s">
        <v>687</v>
      </c>
      <c r="J118" s="79" t="s">
        <v>766</v>
      </c>
      <c r="K118" s="15" t="str">
        <f>Tabel3[[#This Row],[Artikelnummer gAvilar]]</f>
        <v>71519</v>
      </c>
      <c r="L118" s="79" t="str">
        <f t="shared" si="13"/>
        <v>8718558715193</v>
      </c>
      <c r="M118" s="17">
        <v>8718558</v>
      </c>
      <c r="N118" s="17">
        <f t="shared" si="14"/>
        <v>41</v>
      </c>
      <c r="O118" s="17">
        <f t="shared" si="15"/>
        <v>123</v>
      </c>
      <c r="P118" s="17">
        <f t="shared" si="16"/>
        <v>24</v>
      </c>
      <c r="Q118" s="17">
        <f t="shared" si="17"/>
        <v>147</v>
      </c>
      <c r="R118" s="17">
        <f t="shared" si="18"/>
        <v>150</v>
      </c>
      <c r="S118" s="149">
        <f t="shared" si="19"/>
        <v>3</v>
      </c>
      <c r="T118" s="163">
        <v>73.41481250999999</v>
      </c>
      <c r="U118" s="160">
        <f>Tabel3[[#This Row],[Verkoopprijs per stuk oud]]*1.04</f>
        <v>76.351405010399986</v>
      </c>
      <c r="V118" s="161" t="s">
        <v>774</v>
      </c>
      <c r="W118" s="152" t="s">
        <v>12</v>
      </c>
    </row>
    <row r="119" spans="1:23" ht="20.100000000000001" customHeight="1" x14ac:dyDescent="0.2">
      <c r="A119" s="86" t="s">
        <v>365</v>
      </c>
      <c r="B119" s="66">
        <v>3400010</v>
      </c>
      <c r="C119" s="66" t="s">
        <v>472</v>
      </c>
      <c r="D119" s="66" t="s">
        <v>256</v>
      </c>
      <c r="E119" s="66">
        <v>7720780</v>
      </c>
      <c r="F119" s="66" t="s">
        <v>256</v>
      </c>
      <c r="G119" s="82" t="s">
        <v>375</v>
      </c>
      <c r="H119" s="82"/>
      <c r="I119" s="79" t="s">
        <v>688</v>
      </c>
      <c r="J119" s="79" t="s">
        <v>766</v>
      </c>
      <c r="K119" s="15" t="str">
        <f>Tabel3[[#This Row],[Artikelnummer gAvilar]]</f>
        <v>71520</v>
      </c>
      <c r="L119" s="79" t="str">
        <f t="shared" si="13"/>
        <v>8718558715209</v>
      </c>
      <c r="M119" s="17">
        <v>8718558</v>
      </c>
      <c r="N119" s="17">
        <f t="shared" si="14"/>
        <v>32</v>
      </c>
      <c r="O119" s="17">
        <f t="shared" si="15"/>
        <v>96</v>
      </c>
      <c r="P119" s="17">
        <f t="shared" si="16"/>
        <v>25</v>
      </c>
      <c r="Q119" s="17">
        <f t="shared" si="17"/>
        <v>121</v>
      </c>
      <c r="R119" s="17">
        <f t="shared" si="18"/>
        <v>130</v>
      </c>
      <c r="S119" s="149">
        <f t="shared" si="19"/>
        <v>9</v>
      </c>
      <c r="T119" s="163">
        <v>86.748219675000001</v>
      </c>
      <c r="U119" s="160">
        <f>Tabel3[[#This Row],[Verkoopprijs per stuk oud]]*1.04</f>
        <v>90.218148462000002</v>
      </c>
      <c r="V119" s="161" t="s">
        <v>774</v>
      </c>
      <c r="W119" s="152" t="s">
        <v>12</v>
      </c>
    </row>
    <row r="120" spans="1:23" ht="20.100000000000001" customHeight="1" x14ac:dyDescent="0.2">
      <c r="A120" s="77">
        <v>3675212</v>
      </c>
      <c r="B120" s="66" t="s">
        <v>256</v>
      </c>
      <c r="C120" s="66" t="s">
        <v>509</v>
      </c>
      <c r="D120" s="66" t="s">
        <v>256</v>
      </c>
      <c r="E120" s="66" t="s">
        <v>256</v>
      </c>
      <c r="F120" s="66" t="s">
        <v>256</v>
      </c>
      <c r="G120" s="78">
        <v>71674</v>
      </c>
      <c r="H120" s="78"/>
      <c r="I120" s="79" t="s">
        <v>561</v>
      </c>
      <c r="J120" s="79" t="s">
        <v>762</v>
      </c>
      <c r="K120" s="15">
        <f>Tabel3[[#This Row],[Artikelnummer gAvilar]]</f>
        <v>71674</v>
      </c>
      <c r="L120" s="79" t="str">
        <f t="shared" si="13"/>
        <v>8718558716749</v>
      </c>
      <c r="M120" s="17">
        <v>8718558</v>
      </c>
      <c r="N120" s="17">
        <f t="shared" si="14"/>
        <v>37</v>
      </c>
      <c r="O120" s="17">
        <f t="shared" si="15"/>
        <v>111</v>
      </c>
      <c r="P120" s="17">
        <f t="shared" si="16"/>
        <v>30</v>
      </c>
      <c r="Q120" s="17">
        <f t="shared" si="17"/>
        <v>141</v>
      </c>
      <c r="R120" s="17">
        <f t="shared" si="18"/>
        <v>150</v>
      </c>
      <c r="S120" s="149">
        <f t="shared" si="19"/>
        <v>9</v>
      </c>
      <c r="T120" s="164">
        <v>85.550512499999996</v>
      </c>
      <c r="U120" s="160">
        <f>Tabel3[[#This Row],[Verkoopprijs per stuk oud]]*1.04</f>
        <v>88.972532999999999</v>
      </c>
      <c r="V120" s="161" t="s">
        <v>774</v>
      </c>
      <c r="W120" s="152" t="s">
        <v>32</v>
      </c>
    </row>
    <row r="121" spans="1:23" ht="20.100000000000001" customHeight="1" x14ac:dyDescent="0.2">
      <c r="A121" s="66">
        <v>1449543</v>
      </c>
      <c r="B121" s="66">
        <v>3410076</v>
      </c>
      <c r="C121" s="66" t="s">
        <v>815</v>
      </c>
      <c r="D121" s="66" t="s">
        <v>256</v>
      </c>
      <c r="E121" s="66" t="s">
        <v>256</v>
      </c>
      <c r="F121" s="66" t="s">
        <v>256</v>
      </c>
      <c r="G121" s="78">
        <v>71675</v>
      </c>
      <c r="H121" s="78"/>
      <c r="I121" s="79" t="s">
        <v>562</v>
      </c>
      <c r="J121" s="79" t="s">
        <v>762</v>
      </c>
      <c r="K121" s="15">
        <f>Tabel3[[#This Row],[Artikelnummer gAvilar]]</f>
        <v>71675</v>
      </c>
      <c r="L121" s="79" t="str">
        <f t="shared" si="13"/>
        <v>8718558716756</v>
      </c>
      <c r="M121" s="17">
        <v>8718558</v>
      </c>
      <c r="N121" s="17">
        <f t="shared" si="14"/>
        <v>38</v>
      </c>
      <c r="O121" s="17">
        <f t="shared" si="15"/>
        <v>114</v>
      </c>
      <c r="P121" s="17">
        <f t="shared" si="16"/>
        <v>30</v>
      </c>
      <c r="Q121" s="17">
        <f t="shared" si="17"/>
        <v>144</v>
      </c>
      <c r="R121" s="17">
        <f t="shared" si="18"/>
        <v>150</v>
      </c>
      <c r="S121" s="149">
        <f t="shared" si="19"/>
        <v>6</v>
      </c>
      <c r="T121" s="164">
        <v>114.84585966374998</v>
      </c>
      <c r="U121" s="160">
        <f>Tabel3[[#This Row],[Verkoopprijs per stuk oud]]*1.04</f>
        <v>119.43969405029998</v>
      </c>
      <c r="V121" s="161" t="s">
        <v>774</v>
      </c>
      <c r="W121" s="152" t="s">
        <v>32</v>
      </c>
    </row>
    <row r="122" spans="1:23" ht="20.100000000000001" customHeight="1" x14ac:dyDescent="0.2">
      <c r="A122" s="175">
        <v>3700606</v>
      </c>
      <c r="B122" s="40">
        <v>3410010</v>
      </c>
      <c r="C122" s="40" t="s">
        <v>474</v>
      </c>
      <c r="D122" s="40" t="s">
        <v>256</v>
      </c>
      <c r="E122" s="40" t="s">
        <v>256</v>
      </c>
      <c r="F122" s="40" t="s">
        <v>256</v>
      </c>
      <c r="G122" s="140">
        <v>71694</v>
      </c>
      <c r="H122" s="140"/>
      <c r="I122" s="101" t="s">
        <v>469</v>
      </c>
      <c r="J122" s="17" t="s">
        <v>762</v>
      </c>
      <c r="K122" s="15">
        <f>Tabel3[[#This Row],[Artikelnummer gAvilar]]</f>
        <v>71694</v>
      </c>
      <c r="L122" s="17" t="str">
        <f t="shared" si="13"/>
        <v>8718558716947</v>
      </c>
      <c r="M122" s="17">
        <v>8718558</v>
      </c>
      <c r="N122" s="17">
        <f t="shared" si="14"/>
        <v>37</v>
      </c>
      <c r="O122" s="17">
        <f t="shared" si="15"/>
        <v>111</v>
      </c>
      <c r="P122" s="17">
        <f t="shared" si="16"/>
        <v>32</v>
      </c>
      <c r="Q122" s="17">
        <f t="shared" si="17"/>
        <v>143</v>
      </c>
      <c r="R122" s="17">
        <f t="shared" si="18"/>
        <v>150</v>
      </c>
      <c r="S122" s="149">
        <f t="shared" si="19"/>
        <v>7</v>
      </c>
      <c r="T122" s="165">
        <v>71.94227764499999</v>
      </c>
      <c r="U122" s="160">
        <f>Tabel3[[#This Row],[Verkoopprijs per stuk oud]]*1.04</f>
        <v>74.819968750799987</v>
      </c>
      <c r="V122" s="161" t="s">
        <v>774</v>
      </c>
      <c r="W122" s="153" t="s">
        <v>12</v>
      </c>
    </row>
    <row r="123" spans="1:23" ht="20.100000000000001" customHeight="1" x14ac:dyDescent="0.2">
      <c r="A123" s="32">
        <v>3687340</v>
      </c>
      <c r="B123" s="13">
        <v>3390135</v>
      </c>
      <c r="C123" s="13" t="s">
        <v>256</v>
      </c>
      <c r="D123" s="15" t="s">
        <v>256</v>
      </c>
      <c r="E123" s="15" t="s">
        <v>256</v>
      </c>
      <c r="F123" s="13" t="s">
        <v>256</v>
      </c>
      <c r="G123" s="143">
        <v>71807</v>
      </c>
      <c r="H123" s="190"/>
      <c r="I123" s="145" t="s">
        <v>979</v>
      </c>
      <c r="J123" s="19" t="s">
        <v>765</v>
      </c>
      <c r="K123" s="15">
        <f>Tabel3[[#This Row],[Artikelnummer gAvilar]]</f>
        <v>71807</v>
      </c>
      <c r="L123" s="17" t="str">
        <f t="shared" si="13"/>
        <v>8718558718071</v>
      </c>
      <c r="M123" s="17">
        <v>8718558</v>
      </c>
      <c r="N123" s="17">
        <f t="shared" si="14"/>
        <v>42</v>
      </c>
      <c r="O123" s="17">
        <f t="shared" si="15"/>
        <v>126</v>
      </c>
      <c r="P123" s="17">
        <f t="shared" si="16"/>
        <v>23</v>
      </c>
      <c r="Q123" s="17">
        <f t="shared" si="17"/>
        <v>149</v>
      </c>
      <c r="R123" s="17">
        <f t="shared" si="18"/>
        <v>150</v>
      </c>
      <c r="S123" s="149">
        <f t="shared" si="19"/>
        <v>1</v>
      </c>
      <c r="T123" s="167">
        <v>188.32519484999997</v>
      </c>
      <c r="U123" s="160">
        <f>Tabel3[[#This Row],[Verkoopprijs per stuk oud]]*1.04</f>
        <v>195.85820264399999</v>
      </c>
      <c r="V123" s="168" t="s">
        <v>774</v>
      </c>
      <c r="W123" s="154" t="s">
        <v>12</v>
      </c>
    </row>
    <row r="124" spans="1:23" ht="20.100000000000001" customHeight="1" x14ac:dyDescent="0.2">
      <c r="A124" s="178">
        <v>3726353</v>
      </c>
      <c r="B124" s="31" t="s">
        <v>256</v>
      </c>
      <c r="C124" s="31" t="s">
        <v>816</v>
      </c>
      <c r="D124" s="66" t="s">
        <v>256</v>
      </c>
      <c r="E124" s="66" t="s">
        <v>256</v>
      </c>
      <c r="F124" s="31" t="s">
        <v>256</v>
      </c>
      <c r="G124" s="34">
        <v>71810</v>
      </c>
      <c r="H124" s="34"/>
      <c r="I124" s="26" t="s">
        <v>738</v>
      </c>
      <c r="J124" s="26" t="s">
        <v>766</v>
      </c>
      <c r="K124" s="15">
        <f>Tabel3[[#This Row],[Artikelnummer gAvilar]]</f>
        <v>71810</v>
      </c>
      <c r="L124" s="79" t="str">
        <f t="shared" si="13"/>
        <v>8718558718101</v>
      </c>
      <c r="M124" s="17">
        <v>8718558</v>
      </c>
      <c r="N124" s="17">
        <f t="shared" si="14"/>
        <v>35</v>
      </c>
      <c r="O124" s="17">
        <f t="shared" si="15"/>
        <v>105</v>
      </c>
      <c r="P124" s="17">
        <f t="shared" si="16"/>
        <v>24</v>
      </c>
      <c r="Q124" s="17">
        <f t="shared" si="17"/>
        <v>129</v>
      </c>
      <c r="R124" s="17">
        <f t="shared" si="18"/>
        <v>130</v>
      </c>
      <c r="S124" s="149">
        <f t="shared" si="19"/>
        <v>1</v>
      </c>
      <c r="T124" s="169">
        <v>110.0099637</v>
      </c>
      <c r="U124" s="160">
        <f>Tabel3[[#This Row],[Verkoopprijs per stuk oud]]*1.04</f>
        <v>114.410362248</v>
      </c>
      <c r="V124" s="161" t="s">
        <v>774</v>
      </c>
      <c r="W124" s="155" t="s">
        <v>12</v>
      </c>
    </row>
    <row r="125" spans="1:23" ht="20.100000000000001" customHeight="1" x14ac:dyDescent="0.2">
      <c r="A125" s="86">
        <v>3726361</v>
      </c>
      <c r="B125" s="66" t="s">
        <v>256</v>
      </c>
      <c r="C125" s="66" t="s">
        <v>817</v>
      </c>
      <c r="D125" s="66" t="s">
        <v>256</v>
      </c>
      <c r="E125" s="66" t="s">
        <v>256</v>
      </c>
      <c r="F125" s="66" t="s">
        <v>256</v>
      </c>
      <c r="G125" s="78">
        <v>71811</v>
      </c>
      <c r="H125" s="78"/>
      <c r="I125" s="79" t="s">
        <v>739</v>
      </c>
      <c r="J125" s="79" t="s">
        <v>766</v>
      </c>
      <c r="K125" s="15">
        <f>Tabel3[[#This Row],[Artikelnummer gAvilar]]</f>
        <v>71811</v>
      </c>
      <c r="L125" s="79" t="str">
        <f t="shared" si="13"/>
        <v>8718558718118</v>
      </c>
      <c r="M125" s="17">
        <v>8718558</v>
      </c>
      <c r="N125" s="17">
        <f t="shared" si="14"/>
        <v>36</v>
      </c>
      <c r="O125" s="17">
        <f t="shared" si="15"/>
        <v>108</v>
      </c>
      <c r="P125" s="17">
        <f t="shared" si="16"/>
        <v>24</v>
      </c>
      <c r="Q125" s="17">
        <f t="shared" si="17"/>
        <v>132</v>
      </c>
      <c r="R125" s="17">
        <f t="shared" si="18"/>
        <v>140</v>
      </c>
      <c r="S125" s="149">
        <f t="shared" si="19"/>
        <v>8</v>
      </c>
      <c r="T125" s="163">
        <v>126.77338673999998</v>
      </c>
      <c r="U125" s="160">
        <f>Tabel3[[#This Row],[Verkoopprijs per stuk oud]]*1.04</f>
        <v>131.84432220959999</v>
      </c>
      <c r="V125" s="161" t="s">
        <v>779</v>
      </c>
      <c r="W125" s="152" t="s">
        <v>12</v>
      </c>
    </row>
    <row r="126" spans="1:23" ht="20.100000000000001" customHeight="1" x14ac:dyDescent="0.2">
      <c r="A126" s="86">
        <v>3726312</v>
      </c>
      <c r="B126" s="66">
        <v>3391490</v>
      </c>
      <c r="C126" s="66" t="s">
        <v>818</v>
      </c>
      <c r="D126" s="66" t="s">
        <v>256</v>
      </c>
      <c r="E126" s="66" t="s">
        <v>256</v>
      </c>
      <c r="F126" s="66" t="s">
        <v>256</v>
      </c>
      <c r="G126" s="78">
        <v>71826</v>
      </c>
      <c r="H126" s="78"/>
      <c r="I126" s="79" t="s">
        <v>530</v>
      </c>
      <c r="J126" s="79" t="s">
        <v>766</v>
      </c>
      <c r="K126" s="15">
        <f>Tabel3[[#This Row],[Artikelnummer gAvilar]]</f>
        <v>71826</v>
      </c>
      <c r="L126" s="79" t="str">
        <f t="shared" si="13"/>
        <v>8718558718262</v>
      </c>
      <c r="M126" s="17">
        <v>8718558</v>
      </c>
      <c r="N126" s="17">
        <f t="shared" si="14"/>
        <v>41</v>
      </c>
      <c r="O126" s="17">
        <f t="shared" si="15"/>
        <v>123</v>
      </c>
      <c r="P126" s="17">
        <f t="shared" si="16"/>
        <v>25</v>
      </c>
      <c r="Q126" s="17">
        <f t="shared" si="17"/>
        <v>148</v>
      </c>
      <c r="R126" s="17">
        <f t="shared" si="18"/>
        <v>150</v>
      </c>
      <c r="S126" s="149">
        <f t="shared" si="19"/>
        <v>2</v>
      </c>
      <c r="T126" s="163">
        <v>116.25744311999999</v>
      </c>
      <c r="U126" s="160">
        <f>Tabel3[[#This Row],[Verkoopprijs per stuk oud]]*1.04</f>
        <v>120.90774084479999</v>
      </c>
      <c r="V126" s="161" t="s">
        <v>779</v>
      </c>
      <c r="W126" s="152" t="s">
        <v>12</v>
      </c>
    </row>
    <row r="127" spans="1:23" ht="20.100000000000001" customHeight="1" x14ac:dyDescent="0.2">
      <c r="A127" s="86">
        <v>3726320</v>
      </c>
      <c r="B127" s="66">
        <v>3391491</v>
      </c>
      <c r="C127" s="66" t="s">
        <v>819</v>
      </c>
      <c r="D127" s="66" t="s">
        <v>256</v>
      </c>
      <c r="E127" s="66" t="s">
        <v>256</v>
      </c>
      <c r="F127" s="66" t="s">
        <v>256</v>
      </c>
      <c r="G127" s="78">
        <v>71827</v>
      </c>
      <c r="H127" s="78"/>
      <c r="I127" s="79" t="s">
        <v>531</v>
      </c>
      <c r="J127" s="79" t="s">
        <v>766</v>
      </c>
      <c r="K127" s="15">
        <f>Tabel3[[#This Row],[Artikelnummer gAvilar]]</f>
        <v>71827</v>
      </c>
      <c r="L127" s="79" t="str">
        <f t="shared" si="13"/>
        <v>8718558718279</v>
      </c>
      <c r="M127" s="17">
        <v>8718558</v>
      </c>
      <c r="N127" s="17">
        <f t="shared" si="14"/>
        <v>42</v>
      </c>
      <c r="O127" s="17">
        <f t="shared" si="15"/>
        <v>126</v>
      </c>
      <c r="P127" s="17">
        <f t="shared" si="16"/>
        <v>25</v>
      </c>
      <c r="Q127" s="17">
        <f t="shared" si="17"/>
        <v>151</v>
      </c>
      <c r="R127" s="17">
        <f t="shared" si="18"/>
        <v>160</v>
      </c>
      <c r="S127" s="149">
        <f t="shared" si="19"/>
        <v>9</v>
      </c>
      <c r="T127" s="163">
        <v>116.25744311999999</v>
      </c>
      <c r="U127" s="160">
        <f>Tabel3[[#This Row],[Verkoopprijs per stuk oud]]*1.04</f>
        <v>120.90774084479999</v>
      </c>
      <c r="V127" s="161" t="s">
        <v>779</v>
      </c>
      <c r="W127" s="152" t="s">
        <v>12</v>
      </c>
    </row>
    <row r="128" spans="1:23" ht="20.100000000000001" customHeight="1" x14ac:dyDescent="0.2">
      <c r="A128" s="65">
        <v>3726338</v>
      </c>
      <c r="B128" s="15">
        <v>3391492</v>
      </c>
      <c r="C128" s="15" t="s">
        <v>820</v>
      </c>
      <c r="D128" s="15" t="s">
        <v>256</v>
      </c>
      <c r="E128" s="15" t="s">
        <v>256</v>
      </c>
      <c r="F128" s="15" t="s">
        <v>256</v>
      </c>
      <c r="G128" s="16">
        <v>71828</v>
      </c>
      <c r="H128" s="16"/>
      <c r="I128" s="17" t="s">
        <v>532</v>
      </c>
      <c r="J128" s="17" t="s">
        <v>766</v>
      </c>
      <c r="K128" s="15">
        <f>Tabel3[[#This Row],[Artikelnummer gAvilar]]</f>
        <v>71828</v>
      </c>
      <c r="L128" s="17" t="str">
        <f t="shared" si="13"/>
        <v>8718558718286</v>
      </c>
      <c r="M128" s="17">
        <v>8718558</v>
      </c>
      <c r="N128" s="17">
        <f t="shared" si="14"/>
        <v>43</v>
      </c>
      <c r="O128" s="17">
        <f t="shared" si="15"/>
        <v>129</v>
      </c>
      <c r="P128" s="17">
        <f t="shared" si="16"/>
        <v>25</v>
      </c>
      <c r="Q128" s="17">
        <f t="shared" si="17"/>
        <v>154</v>
      </c>
      <c r="R128" s="17">
        <f t="shared" si="18"/>
        <v>160</v>
      </c>
      <c r="S128" s="149">
        <f t="shared" si="19"/>
        <v>6</v>
      </c>
      <c r="T128" s="170">
        <v>116.25744311999999</v>
      </c>
      <c r="U128" s="160">
        <f>Tabel3[[#This Row],[Verkoopprijs per stuk oud]]*1.04</f>
        <v>120.90774084479999</v>
      </c>
      <c r="V128" s="161" t="s">
        <v>778</v>
      </c>
      <c r="W128" s="153" t="s">
        <v>12</v>
      </c>
    </row>
    <row r="129" spans="1:23" ht="20.100000000000001" customHeight="1" x14ac:dyDescent="0.2">
      <c r="A129" s="22" t="s">
        <v>256</v>
      </c>
      <c r="B129" s="66" t="s">
        <v>256</v>
      </c>
      <c r="C129" s="41" t="s">
        <v>821</v>
      </c>
      <c r="D129" s="66" t="s">
        <v>256</v>
      </c>
      <c r="E129" s="66" t="s">
        <v>256</v>
      </c>
      <c r="F129" s="66" t="s">
        <v>256</v>
      </c>
      <c r="G129" s="42">
        <v>71880</v>
      </c>
      <c r="H129" s="42"/>
      <c r="I129" s="39" t="s">
        <v>621</v>
      </c>
      <c r="J129" s="19" t="s">
        <v>762</v>
      </c>
      <c r="K129" s="15">
        <f>Tabel3[[#This Row],[Artikelnummer gAvilar]]</f>
        <v>71880</v>
      </c>
      <c r="L129" s="17" t="str">
        <f t="shared" si="13"/>
        <v>8718558718804</v>
      </c>
      <c r="M129" s="17">
        <v>8718558</v>
      </c>
      <c r="N129" s="17">
        <f t="shared" si="14"/>
        <v>35</v>
      </c>
      <c r="O129" s="17">
        <f t="shared" si="15"/>
        <v>105</v>
      </c>
      <c r="P129" s="17">
        <f t="shared" si="16"/>
        <v>31</v>
      </c>
      <c r="Q129" s="17">
        <f t="shared" si="17"/>
        <v>136</v>
      </c>
      <c r="R129" s="17">
        <f t="shared" si="18"/>
        <v>140</v>
      </c>
      <c r="S129" s="149">
        <f t="shared" si="19"/>
        <v>4</v>
      </c>
      <c r="T129" s="171">
        <v>109.86853084650001</v>
      </c>
      <c r="U129" s="160">
        <f>Tabel3[[#This Row],[Verkoopprijs per stuk oud]]*1.04</f>
        <v>114.26327208036001</v>
      </c>
      <c r="V129" s="168" t="s">
        <v>774</v>
      </c>
      <c r="W129" s="154" t="s">
        <v>12</v>
      </c>
    </row>
    <row r="130" spans="1:23" ht="20.100000000000001" customHeight="1" x14ac:dyDescent="0.2">
      <c r="A130" s="22" t="s">
        <v>256</v>
      </c>
      <c r="B130" s="66" t="s">
        <v>256</v>
      </c>
      <c r="C130" s="176" t="s">
        <v>822</v>
      </c>
      <c r="D130" s="66" t="s">
        <v>256</v>
      </c>
      <c r="E130" s="66" t="s">
        <v>256</v>
      </c>
      <c r="F130" s="66" t="s">
        <v>256</v>
      </c>
      <c r="G130" s="141">
        <v>71885</v>
      </c>
      <c r="H130" s="141"/>
      <c r="I130" s="91" t="s">
        <v>620</v>
      </c>
      <c r="J130" s="26" t="s">
        <v>762</v>
      </c>
      <c r="K130" s="15">
        <f>Tabel3[[#This Row],[Artikelnummer gAvilar]]</f>
        <v>71885</v>
      </c>
      <c r="L130" s="79" t="str">
        <f t="shared" si="13"/>
        <v>8718558718859</v>
      </c>
      <c r="M130" s="17">
        <v>8718558</v>
      </c>
      <c r="N130" s="17">
        <f t="shared" si="14"/>
        <v>40</v>
      </c>
      <c r="O130" s="17">
        <f t="shared" si="15"/>
        <v>120</v>
      </c>
      <c r="P130" s="17">
        <f t="shared" si="16"/>
        <v>31</v>
      </c>
      <c r="Q130" s="17">
        <f t="shared" si="17"/>
        <v>151</v>
      </c>
      <c r="R130" s="17">
        <f t="shared" si="18"/>
        <v>160</v>
      </c>
      <c r="S130" s="149">
        <f t="shared" si="19"/>
        <v>9</v>
      </c>
      <c r="T130" s="172">
        <v>129.45503551499999</v>
      </c>
      <c r="U130" s="160">
        <f>Tabel3[[#This Row],[Verkoopprijs per stuk oud]]*1.04</f>
        <v>134.6332369356</v>
      </c>
      <c r="V130" s="161" t="s">
        <v>774</v>
      </c>
      <c r="W130" s="155" t="s">
        <v>12</v>
      </c>
    </row>
    <row r="131" spans="1:23" ht="20.100000000000001" customHeight="1" x14ac:dyDescent="0.2">
      <c r="A131" s="73" t="s">
        <v>365</v>
      </c>
      <c r="B131" s="66">
        <v>3090122</v>
      </c>
      <c r="C131" s="66" t="s">
        <v>823</v>
      </c>
      <c r="D131" s="66" t="s">
        <v>256</v>
      </c>
      <c r="E131" s="66" t="s">
        <v>256</v>
      </c>
      <c r="F131" s="66" t="s">
        <v>256</v>
      </c>
      <c r="G131" s="82">
        <v>71949</v>
      </c>
      <c r="H131" s="82"/>
      <c r="I131" s="79" t="s">
        <v>981</v>
      </c>
      <c r="J131" s="79" t="s">
        <v>765</v>
      </c>
      <c r="K131" s="15">
        <f>Tabel3[[#This Row],[Artikelnummer gAvilar]]</f>
        <v>71949</v>
      </c>
      <c r="L131" s="79" t="str">
        <f t="shared" si="13"/>
        <v>8718558719498</v>
      </c>
      <c r="M131" s="17">
        <v>8718558</v>
      </c>
      <c r="N131" s="17">
        <f t="shared" si="14"/>
        <v>45</v>
      </c>
      <c r="O131" s="17">
        <f t="shared" si="15"/>
        <v>135</v>
      </c>
      <c r="P131" s="17">
        <f t="shared" si="16"/>
        <v>27</v>
      </c>
      <c r="Q131" s="17">
        <f t="shared" si="17"/>
        <v>162</v>
      </c>
      <c r="R131" s="17">
        <f t="shared" si="18"/>
        <v>170</v>
      </c>
      <c r="S131" s="149">
        <f t="shared" si="19"/>
        <v>8</v>
      </c>
      <c r="T131" s="163">
        <v>182.72925000000001</v>
      </c>
      <c r="U131" s="160">
        <f>Tabel3[[#This Row],[Verkoopprijs per stuk oud]]*1.04</f>
        <v>190.03842</v>
      </c>
      <c r="V131" s="161" t="s">
        <v>774</v>
      </c>
      <c r="W131" s="152" t="s">
        <v>12</v>
      </c>
    </row>
    <row r="132" spans="1:23" ht="20.100000000000001" customHeight="1" x14ac:dyDescent="0.2">
      <c r="A132" s="86">
        <v>3678026</v>
      </c>
      <c r="B132" s="66">
        <v>3390120</v>
      </c>
      <c r="C132" s="66" t="s">
        <v>476</v>
      </c>
      <c r="D132" s="66" t="s">
        <v>256</v>
      </c>
      <c r="E132" s="66" t="s">
        <v>256</v>
      </c>
      <c r="F132" s="66" t="s">
        <v>256</v>
      </c>
      <c r="G132" s="82" t="s">
        <v>368</v>
      </c>
      <c r="H132" s="82"/>
      <c r="I132" s="79" t="s">
        <v>982</v>
      </c>
      <c r="J132" s="79" t="s">
        <v>765</v>
      </c>
      <c r="K132" s="15" t="str">
        <f>Tabel3[[#This Row],[Artikelnummer gAvilar]]</f>
        <v>71950</v>
      </c>
      <c r="L132" s="79" t="str">
        <f t="shared" si="13"/>
        <v>8718558719504</v>
      </c>
      <c r="M132" s="17">
        <v>8718558</v>
      </c>
      <c r="N132" s="17">
        <f t="shared" si="14"/>
        <v>36</v>
      </c>
      <c r="O132" s="17">
        <f t="shared" si="15"/>
        <v>108</v>
      </c>
      <c r="P132" s="17">
        <f t="shared" si="16"/>
        <v>28</v>
      </c>
      <c r="Q132" s="17">
        <f t="shared" si="17"/>
        <v>136</v>
      </c>
      <c r="R132" s="17">
        <f t="shared" si="18"/>
        <v>140</v>
      </c>
      <c r="S132" s="149">
        <f t="shared" si="19"/>
        <v>4</v>
      </c>
      <c r="T132" s="163">
        <v>195.56847157499999</v>
      </c>
      <c r="U132" s="160">
        <f>Tabel3[[#This Row],[Verkoopprijs per stuk oud]]*1.04</f>
        <v>203.391210438</v>
      </c>
      <c r="V132" s="161" t="s">
        <v>774</v>
      </c>
      <c r="W132" s="152" t="s">
        <v>12</v>
      </c>
    </row>
    <row r="133" spans="1:23" ht="20.100000000000001" customHeight="1" x14ac:dyDescent="0.2">
      <c r="A133" s="73">
        <v>3678034</v>
      </c>
      <c r="B133" s="66">
        <v>3390121</v>
      </c>
      <c r="C133" s="66" t="s">
        <v>824</v>
      </c>
      <c r="D133" s="66" t="s">
        <v>256</v>
      </c>
      <c r="E133" s="66" t="s">
        <v>256</v>
      </c>
      <c r="F133" s="66" t="s">
        <v>256</v>
      </c>
      <c r="G133" s="82" t="s">
        <v>369</v>
      </c>
      <c r="H133" s="82"/>
      <c r="I133" s="79" t="s">
        <v>983</v>
      </c>
      <c r="J133" s="79" t="s">
        <v>765</v>
      </c>
      <c r="K133" s="15" t="str">
        <f>Tabel3[[#This Row],[Artikelnummer gAvilar]]</f>
        <v>71951</v>
      </c>
      <c r="L133" s="79" t="str">
        <f t="shared" si="13"/>
        <v>8718558719511</v>
      </c>
      <c r="M133" s="17">
        <v>8718558</v>
      </c>
      <c r="N133" s="17">
        <f t="shared" si="14"/>
        <v>37</v>
      </c>
      <c r="O133" s="17">
        <f t="shared" si="15"/>
        <v>111</v>
      </c>
      <c r="P133" s="17">
        <f t="shared" si="16"/>
        <v>28</v>
      </c>
      <c r="Q133" s="17">
        <f t="shared" si="17"/>
        <v>139</v>
      </c>
      <c r="R133" s="17">
        <f t="shared" si="18"/>
        <v>140</v>
      </c>
      <c r="S133" s="149">
        <f t="shared" si="19"/>
        <v>1</v>
      </c>
      <c r="T133" s="163">
        <v>249.12309239999999</v>
      </c>
      <c r="U133" s="160">
        <f>Tabel3[[#This Row],[Verkoopprijs per stuk oud]]*1.04</f>
        <v>259.08801609599999</v>
      </c>
      <c r="V133" s="161" t="s">
        <v>774</v>
      </c>
      <c r="W133" s="152" t="s">
        <v>12</v>
      </c>
    </row>
    <row r="134" spans="1:23" ht="20.100000000000001" customHeight="1" x14ac:dyDescent="0.2">
      <c r="A134" s="73">
        <v>787895</v>
      </c>
      <c r="B134" s="66">
        <v>3390127</v>
      </c>
      <c r="C134" s="66" t="s">
        <v>825</v>
      </c>
      <c r="D134" s="66" t="s">
        <v>256</v>
      </c>
      <c r="E134" s="66" t="s">
        <v>256</v>
      </c>
      <c r="F134" s="66" t="s">
        <v>256</v>
      </c>
      <c r="G134" s="82" t="s">
        <v>370</v>
      </c>
      <c r="H134" s="82"/>
      <c r="I134" s="79" t="s">
        <v>984</v>
      </c>
      <c r="J134" s="79" t="s">
        <v>765</v>
      </c>
      <c r="K134" s="15" t="str">
        <f>Tabel3[[#This Row],[Artikelnummer gAvilar]]</f>
        <v>71955</v>
      </c>
      <c r="L134" s="79" t="str">
        <f t="shared" si="13"/>
        <v>8718558719559</v>
      </c>
      <c r="M134" s="17">
        <v>8718558</v>
      </c>
      <c r="N134" s="17">
        <f t="shared" si="14"/>
        <v>41</v>
      </c>
      <c r="O134" s="17">
        <f t="shared" si="15"/>
        <v>123</v>
      </c>
      <c r="P134" s="17">
        <f t="shared" si="16"/>
        <v>28</v>
      </c>
      <c r="Q134" s="17">
        <f t="shared" si="17"/>
        <v>151</v>
      </c>
      <c r="R134" s="17">
        <f t="shared" si="18"/>
        <v>160</v>
      </c>
      <c r="S134" s="149">
        <f t="shared" si="19"/>
        <v>9</v>
      </c>
      <c r="T134" s="163">
        <v>581.28721559999985</v>
      </c>
      <c r="U134" s="160">
        <f>Tabel3[[#This Row],[Verkoopprijs per stuk oud]]*1.04</f>
        <v>604.53870422399984</v>
      </c>
      <c r="V134" s="161" t="s">
        <v>774</v>
      </c>
      <c r="W134" s="152" t="s">
        <v>12</v>
      </c>
    </row>
    <row r="135" spans="1:23" ht="20.100000000000001" customHeight="1" x14ac:dyDescent="0.2">
      <c r="A135" s="73">
        <v>787903</v>
      </c>
      <c r="B135" s="66">
        <v>3390128</v>
      </c>
      <c r="C135" s="66" t="s">
        <v>826</v>
      </c>
      <c r="D135" s="66" t="s">
        <v>256</v>
      </c>
      <c r="E135" s="66" t="s">
        <v>256</v>
      </c>
      <c r="F135" s="66" t="s">
        <v>256</v>
      </c>
      <c r="G135" s="82" t="s">
        <v>371</v>
      </c>
      <c r="H135" s="82"/>
      <c r="I135" s="79" t="s">
        <v>985</v>
      </c>
      <c r="J135" s="79" t="s">
        <v>765</v>
      </c>
      <c r="K135" s="15" t="str">
        <f>Tabel3[[#This Row],[Artikelnummer gAvilar]]</f>
        <v>71956</v>
      </c>
      <c r="L135" s="79" t="str">
        <f t="shared" si="13"/>
        <v>8718558719566</v>
      </c>
      <c r="M135" s="17">
        <v>8718558</v>
      </c>
      <c r="N135" s="17">
        <f t="shared" si="14"/>
        <v>42</v>
      </c>
      <c r="O135" s="17">
        <f t="shared" si="15"/>
        <v>126</v>
      </c>
      <c r="P135" s="17">
        <f t="shared" si="16"/>
        <v>28</v>
      </c>
      <c r="Q135" s="17">
        <f t="shared" si="17"/>
        <v>154</v>
      </c>
      <c r="R135" s="17">
        <f t="shared" si="18"/>
        <v>160</v>
      </c>
      <c r="S135" s="149">
        <f t="shared" si="19"/>
        <v>6</v>
      </c>
      <c r="T135" s="163">
        <v>614.6519154749999</v>
      </c>
      <c r="U135" s="160">
        <f>Tabel3[[#This Row],[Verkoopprijs per stuk oud]]*1.04</f>
        <v>639.23799209399988</v>
      </c>
      <c r="V135" s="161" t="s">
        <v>774</v>
      </c>
      <c r="W135" s="152" t="s">
        <v>12</v>
      </c>
    </row>
    <row r="136" spans="1:23" ht="20.100000000000001" customHeight="1" x14ac:dyDescent="0.2">
      <c r="A136" s="86">
        <v>787861</v>
      </c>
      <c r="B136" s="66">
        <v>3390133</v>
      </c>
      <c r="C136" s="66" t="s">
        <v>827</v>
      </c>
      <c r="D136" s="66" t="s">
        <v>256</v>
      </c>
      <c r="E136" s="66" t="s">
        <v>256</v>
      </c>
      <c r="F136" s="66" t="s">
        <v>256</v>
      </c>
      <c r="G136" s="82" t="s">
        <v>372</v>
      </c>
      <c r="H136" s="82"/>
      <c r="I136" s="79" t="s">
        <v>986</v>
      </c>
      <c r="J136" s="79" t="s">
        <v>765</v>
      </c>
      <c r="K136" s="15" t="str">
        <f>Tabel3[[#This Row],[Artikelnummer gAvilar]]</f>
        <v>71957</v>
      </c>
      <c r="L136" s="79" t="str">
        <f t="shared" si="13"/>
        <v>8718558719573</v>
      </c>
      <c r="M136" s="17">
        <v>8718558</v>
      </c>
      <c r="N136" s="17">
        <f t="shared" si="14"/>
        <v>43</v>
      </c>
      <c r="O136" s="17">
        <f t="shared" si="15"/>
        <v>129</v>
      </c>
      <c r="P136" s="17">
        <f t="shared" si="16"/>
        <v>28</v>
      </c>
      <c r="Q136" s="17">
        <f t="shared" si="17"/>
        <v>157</v>
      </c>
      <c r="R136" s="17">
        <f t="shared" si="18"/>
        <v>160</v>
      </c>
      <c r="S136" s="149">
        <f t="shared" si="19"/>
        <v>3</v>
      </c>
      <c r="T136" s="163">
        <v>856.05264827999997</v>
      </c>
      <c r="U136" s="160">
        <f>Tabel3[[#This Row],[Verkoopprijs per stuk oud]]*1.04</f>
        <v>890.29475421120003</v>
      </c>
      <c r="V136" s="161" t="s">
        <v>774</v>
      </c>
      <c r="W136" s="152" t="s">
        <v>12</v>
      </c>
    </row>
    <row r="137" spans="1:23" ht="20.100000000000001" customHeight="1" x14ac:dyDescent="0.2">
      <c r="A137" s="86" t="s">
        <v>256</v>
      </c>
      <c r="B137" s="66" t="s">
        <v>256</v>
      </c>
      <c r="C137" s="66" t="s">
        <v>256</v>
      </c>
      <c r="D137" s="66" t="s">
        <v>256</v>
      </c>
      <c r="E137" s="66" t="s">
        <v>256</v>
      </c>
      <c r="F137" s="66" t="s">
        <v>256</v>
      </c>
      <c r="G137" s="143">
        <v>71958</v>
      </c>
      <c r="H137" s="82"/>
      <c r="I137" s="19" t="s">
        <v>980</v>
      </c>
      <c r="J137" s="19" t="s">
        <v>765</v>
      </c>
      <c r="K137" s="15">
        <v>71958</v>
      </c>
      <c r="L137" s="79" t="str">
        <f t="shared" si="13"/>
        <v>8718558719580</v>
      </c>
      <c r="M137" s="17">
        <v>8718558</v>
      </c>
      <c r="N137" s="17">
        <f t="shared" ref="N137" si="20">(SUM(LEFT(K137,1),LEFT(K137,3),RIGHT(K137,1))-(10*(LEFT(K137,2)))+7+8+5)</f>
        <v>44</v>
      </c>
      <c r="O137" s="17">
        <f t="shared" ref="O137" si="21">3*N137</f>
        <v>132</v>
      </c>
      <c r="P137" s="17">
        <f t="shared" ref="P137" si="22">SUM(LEFT(K137,2)-(10*LEFT(K137,1)))+LEFT(K137,4)-(10*LEFT(K137,3))+8+1+5+8</f>
        <v>28</v>
      </c>
      <c r="Q137" s="17">
        <f t="shared" ref="Q137" si="23">O137+P137</f>
        <v>160</v>
      </c>
      <c r="R137" s="17">
        <f t="shared" ref="R137" si="24">CEILING(Q137,10)</f>
        <v>160</v>
      </c>
      <c r="S137" s="149">
        <f t="shared" ref="S137" si="25">R137-Q137</f>
        <v>0</v>
      </c>
      <c r="T137" s="163"/>
      <c r="U137" s="160">
        <v>195.86</v>
      </c>
      <c r="V137" s="161" t="s">
        <v>774</v>
      </c>
      <c r="W137" s="152" t="s">
        <v>12</v>
      </c>
    </row>
    <row r="138" spans="1:23" ht="20.100000000000001" customHeight="1" x14ac:dyDescent="0.2">
      <c r="A138" s="86">
        <v>4462966</v>
      </c>
      <c r="B138" s="66">
        <v>3391640</v>
      </c>
      <c r="C138" s="66" t="s">
        <v>441</v>
      </c>
      <c r="D138" s="66" t="s">
        <v>256</v>
      </c>
      <c r="E138" s="66">
        <v>7670067</v>
      </c>
      <c r="F138" s="66" t="s">
        <v>256</v>
      </c>
      <c r="G138" s="82" t="s">
        <v>385</v>
      </c>
      <c r="H138" s="82"/>
      <c r="I138" s="79" t="s">
        <v>987</v>
      </c>
      <c r="J138" s="79" t="s">
        <v>767</v>
      </c>
      <c r="K138" s="15" t="str">
        <f>Tabel3[[#This Row],[Artikelnummer gAvilar]]</f>
        <v>71989</v>
      </c>
      <c r="L138" s="79" t="str">
        <f t="shared" si="13"/>
        <v>8718558719894</v>
      </c>
      <c r="M138" s="17">
        <v>8718558</v>
      </c>
      <c r="N138" s="17">
        <f t="shared" si="14"/>
        <v>45</v>
      </c>
      <c r="O138" s="17">
        <f t="shared" si="15"/>
        <v>135</v>
      </c>
      <c r="P138" s="17">
        <f t="shared" si="16"/>
        <v>31</v>
      </c>
      <c r="Q138" s="17">
        <f t="shared" si="17"/>
        <v>166</v>
      </c>
      <c r="R138" s="17">
        <f t="shared" si="18"/>
        <v>170</v>
      </c>
      <c r="S138" s="149">
        <f t="shared" si="19"/>
        <v>4</v>
      </c>
      <c r="T138" s="163">
        <v>937.63361699999996</v>
      </c>
      <c r="U138" s="160">
        <f>Tabel3[[#This Row],[Verkoopprijs per stuk oud]]*1.04</f>
        <v>975.13896167999997</v>
      </c>
      <c r="V138" s="161" t="s">
        <v>774</v>
      </c>
      <c r="W138" s="152" t="s">
        <v>12</v>
      </c>
    </row>
    <row r="139" spans="1:23" ht="20.100000000000001" customHeight="1" x14ac:dyDescent="0.2">
      <c r="A139" s="86">
        <v>4462990</v>
      </c>
      <c r="B139" s="66">
        <v>3391641</v>
      </c>
      <c r="C139" s="66" t="s">
        <v>442</v>
      </c>
      <c r="D139" s="66" t="s">
        <v>256</v>
      </c>
      <c r="E139" s="66">
        <v>7670068</v>
      </c>
      <c r="F139" s="66" t="s">
        <v>256</v>
      </c>
      <c r="G139" s="82" t="s">
        <v>386</v>
      </c>
      <c r="H139" s="82"/>
      <c r="I139" s="79" t="s">
        <v>988</v>
      </c>
      <c r="J139" s="79" t="s">
        <v>767</v>
      </c>
      <c r="K139" s="15" t="str">
        <f>Tabel3[[#This Row],[Artikelnummer gAvilar]]</f>
        <v>71990</v>
      </c>
      <c r="L139" s="79" t="str">
        <f t="shared" si="13"/>
        <v>8718558719900</v>
      </c>
      <c r="M139" s="17">
        <v>8718558</v>
      </c>
      <c r="N139" s="17">
        <f t="shared" si="14"/>
        <v>36</v>
      </c>
      <c r="O139" s="17">
        <f t="shared" si="15"/>
        <v>108</v>
      </c>
      <c r="P139" s="17">
        <f t="shared" si="16"/>
        <v>32</v>
      </c>
      <c r="Q139" s="17">
        <f t="shared" si="17"/>
        <v>140</v>
      </c>
      <c r="R139" s="17">
        <f t="shared" si="18"/>
        <v>140</v>
      </c>
      <c r="S139" s="149">
        <f t="shared" si="19"/>
        <v>0</v>
      </c>
      <c r="T139" s="163">
        <v>1209.0073049999999</v>
      </c>
      <c r="U139" s="160">
        <f>Tabel3[[#This Row],[Verkoopprijs per stuk oud]]*1.04</f>
        <v>1257.3675971999999</v>
      </c>
      <c r="V139" s="161" t="s">
        <v>774</v>
      </c>
      <c r="W139" s="152" t="s">
        <v>12</v>
      </c>
    </row>
    <row r="140" spans="1:23" ht="20.100000000000001" customHeight="1" x14ac:dyDescent="0.2">
      <c r="A140" s="86">
        <v>4463014</v>
      </c>
      <c r="B140" s="66">
        <v>3391642</v>
      </c>
      <c r="C140" s="66" t="s">
        <v>440</v>
      </c>
      <c r="D140" s="66" t="s">
        <v>256</v>
      </c>
      <c r="E140" s="66">
        <v>7670069</v>
      </c>
      <c r="F140" s="66" t="s">
        <v>256</v>
      </c>
      <c r="G140" s="82" t="s">
        <v>387</v>
      </c>
      <c r="H140" s="82"/>
      <c r="I140" s="79" t="s">
        <v>989</v>
      </c>
      <c r="J140" s="79" t="s">
        <v>767</v>
      </c>
      <c r="K140" s="15" t="str">
        <f>Tabel3[[#This Row],[Artikelnummer gAvilar]]</f>
        <v>71991</v>
      </c>
      <c r="L140" s="79" t="str">
        <f t="shared" si="13"/>
        <v>8718558719917</v>
      </c>
      <c r="M140" s="17">
        <v>8718558</v>
      </c>
      <c r="N140" s="17">
        <f t="shared" si="14"/>
        <v>37</v>
      </c>
      <c r="O140" s="17">
        <f t="shared" si="15"/>
        <v>111</v>
      </c>
      <c r="P140" s="17">
        <f t="shared" si="16"/>
        <v>32</v>
      </c>
      <c r="Q140" s="17">
        <f t="shared" si="17"/>
        <v>143</v>
      </c>
      <c r="R140" s="17">
        <f t="shared" si="18"/>
        <v>150</v>
      </c>
      <c r="S140" s="149">
        <f t="shared" si="19"/>
        <v>7</v>
      </c>
      <c r="T140" s="163">
        <v>1254.7408499999999</v>
      </c>
      <c r="U140" s="160">
        <f>Tabel3[[#This Row],[Verkoopprijs per stuk oud]]*1.04</f>
        <v>1304.930484</v>
      </c>
      <c r="V140" s="161" t="s">
        <v>774</v>
      </c>
      <c r="W140" s="152" t="s">
        <v>12</v>
      </c>
    </row>
    <row r="141" spans="1:23" ht="20.100000000000001" customHeight="1" x14ac:dyDescent="0.2">
      <c r="A141" s="86">
        <v>4463030</v>
      </c>
      <c r="B141" s="66">
        <v>3391643</v>
      </c>
      <c r="C141" s="66" t="s">
        <v>439</v>
      </c>
      <c r="D141" s="66" t="s">
        <v>256</v>
      </c>
      <c r="E141" s="66" t="s">
        <v>256</v>
      </c>
      <c r="F141" s="66" t="s">
        <v>256</v>
      </c>
      <c r="G141" s="82" t="s">
        <v>388</v>
      </c>
      <c r="H141" s="82"/>
      <c r="I141" s="79" t="s">
        <v>990</v>
      </c>
      <c r="J141" s="79" t="s">
        <v>767</v>
      </c>
      <c r="K141" s="15" t="str">
        <f>Tabel3[[#This Row],[Artikelnummer gAvilar]]</f>
        <v>71992</v>
      </c>
      <c r="L141" s="79" t="str">
        <f t="shared" si="13"/>
        <v>8718558719924</v>
      </c>
      <c r="M141" s="17">
        <v>8718558</v>
      </c>
      <c r="N141" s="17">
        <f t="shared" si="14"/>
        <v>38</v>
      </c>
      <c r="O141" s="17">
        <f t="shared" si="15"/>
        <v>114</v>
      </c>
      <c r="P141" s="17">
        <f t="shared" si="16"/>
        <v>32</v>
      </c>
      <c r="Q141" s="17">
        <f t="shared" si="17"/>
        <v>146</v>
      </c>
      <c r="R141" s="17">
        <f t="shared" si="18"/>
        <v>150</v>
      </c>
      <c r="S141" s="149">
        <f t="shared" si="19"/>
        <v>4</v>
      </c>
      <c r="T141" s="163">
        <v>1391.5076026500001</v>
      </c>
      <c r="U141" s="160">
        <f>Tabel3[[#This Row],[Verkoopprijs per stuk oud]]*1.04</f>
        <v>1447.1679067560001</v>
      </c>
      <c r="V141" s="161" t="s">
        <v>774</v>
      </c>
      <c r="W141" s="152" t="s">
        <v>12</v>
      </c>
    </row>
    <row r="142" spans="1:23" ht="20.100000000000001" customHeight="1" x14ac:dyDescent="0.2">
      <c r="A142" s="86">
        <v>4462974</v>
      </c>
      <c r="B142" s="66">
        <v>3391645</v>
      </c>
      <c r="C142" s="66" t="s">
        <v>438</v>
      </c>
      <c r="D142" s="66" t="s">
        <v>256</v>
      </c>
      <c r="E142" s="66" t="s">
        <v>256</v>
      </c>
      <c r="F142" s="66" t="s">
        <v>256</v>
      </c>
      <c r="G142" s="82" t="s">
        <v>389</v>
      </c>
      <c r="H142" s="82"/>
      <c r="I142" s="79" t="s">
        <v>991</v>
      </c>
      <c r="J142" s="79" t="s">
        <v>767</v>
      </c>
      <c r="K142" s="15" t="str">
        <f>Tabel3[[#This Row],[Artikelnummer gAvilar]]</f>
        <v>71994</v>
      </c>
      <c r="L142" s="79" t="str">
        <f t="shared" ref="L142:L205" si="26">M142&amp;K142&amp;S142</f>
        <v>8718558719948</v>
      </c>
      <c r="M142" s="17">
        <v>8718558</v>
      </c>
      <c r="N142" s="17">
        <f t="shared" ref="N142:N205" si="27">(SUM(LEFT(K142,1),LEFT(K142,3),RIGHT(K142,1))-(10*(LEFT(K142,2)))+7+8+5)</f>
        <v>40</v>
      </c>
      <c r="O142" s="17">
        <f t="shared" ref="O142:O205" si="28">3*N142</f>
        <v>120</v>
      </c>
      <c r="P142" s="17">
        <f t="shared" ref="P142:P205" si="29">SUM(LEFT(K142,2)-(10*LEFT(K142,1)))+LEFT(K142,4)-(10*LEFT(K142,3))+8+1+5+8</f>
        <v>32</v>
      </c>
      <c r="Q142" s="17">
        <f t="shared" ref="Q142:Q205" si="30">O142+P142</f>
        <v>152</v>
      </c>
      <c r="R142" s="17">
        <f t="shared" ref="R142:R205" si="31">CEILING(Q142,10)</f>
        <v>160</v>
      </c>
      <c r="S142" s="149">
        <f t="shared" ref="S142:S205" si="32">R142-Q142</f>
        <v>8</v>
      </c>
      <c r="T142" s="163">
        <v>2443.3226370000002</v>
      </c>
      <c r="U142" s="160">
        <f>Tabel3[[#This Row],[Verkoopprijs per stuk oud]]*1.04</f>
        <v>2541.0555424800004</v>
      </c>
      <c r="V142" s="161" t="s">
        <v>778</v>
      </c>
      <c r="W142" s="152" t="s">
        <v>12</v>
      </c>
    </row>
    <row r="143" spans="1:23" ht="20.100000000000001" customHeight="1" x14ac:dyDescent="0.2">
      <c r="A143" s="77" t="s">
        <v>256</v>
      </c>
      <c r="B143" s="77" t="s">
        <v>256</v>
      </c>
      <c r="C143" s="93" t="s">
        <v>828</v>
      </c>
      <c r="D143" s="66" t="s">
        <v>256</v>
      </c>
      <c r="E143" s="66" t="s">
        <v>256</v>
      </c>
      <c r="F143" s="66" t="s">
        <v>256</v>
      </c>
      <c r="G143" s="78">
        <v>72144</v>
      </c>
      <c r="H143" s="78"/>
      <c r="I143" s="79" t="s">
        <v>533</v>
      </c>
      <c r="J143" s="79" t="s">
        <v>766</v>
      </c>
      <c r="K143" s="15">
        <f>Tabel3[[#This Row],[Artikelnummer gAvilar]]</f>
        <v>72144</v>
      </c>
      <c r="L143" s="79" t="str">
        <f t="shared" si="26"/>
        <v>8718558721446</v>
      </c>
      <c r="M143" s="17">
        <v>8718558</v>
      </c>
      <c r="N143" s="17">
        <f t="shared" si="27"/>
        <v>32</v>
      </c>
      <c r="O143" s="17">
        <f t="shared" si="28"/>
        <v>96</v>
      </c>
      <c r="P143" s="17">
        <f t="shared" si="29"/>
        <v>28</v>
      </c>
      <c r="Q143" s="17">
        <f t="shared" si="30"/>
        <v>124</v>
      </c>
      <c r="R143" s="17">
        <f t="shared" si="31"/>
        <v>130</v>
      </c>
      <c r="S143" s="149">
        <f t="shared" si="32"/>
        <v>6</v>
      </c>
      <c r="T143" s="163">
        <v>118.49714999999999</v>
      </c>
      <c r="U143" s="160">
        <f>Tabel3[[#This Row],[Verkoopprijs per stuk oud]]*1.04</f>
        <v>123.23703599999999</v>
      </c>
      <c r="V143" s="162" t="s">
        <v>778</v>
      </c>
      <c r="W143" s="152" t="s">
        <v>12</v>
      </c>
    </row>
    <row r="144" spans="1:23" ht="20.100000000000001" customHeight="1" x14ac:dyDescent="0.2">
      <c r="A144" s="77" t="s">
        <v>256</v>
      </c>
      <c r="B144" s="87">
        <v>3410048</v>
      </c>
      <c r="C144" s="87" t="s">
        <v>510</v>
      </c>
      <c r="D144" s="66" t="s">
        <v>256</v>
      </c>
      <c r="E144" s="66" t="s">
        <v>256</v>
      </c>
      <c r="F144" s="66" t="s">
        <v>256</v>
      </c>
      <c r="G144" s="82">
        <v>72181</v>
      </c>
      <c r="H144" s="82"/>
      <c r="I144" s="79" t="s">
        <v>624</v>
      </c>
      <c r="J144" s="90" t="s">
        <v>763</v>
      </c>
      <c r="K144" s="15">
        <f>Tabel3[[#This Row],[Artikelnummer gAvilar]]</f>
        <v>72181</v>
      </c>
      <c r="L144" s="79" t="str">
        <f t="shared" si="26"/>
        <v>8718558721811</v>
      </c>
      <c r="M144" s="17">
        <v>8718558</v>
      </c>
      <c r="N144" s="17">
        <f t="shared" si="27"/>
        <v>29</v>
      </c>
      <c r="O144" s="17">
        <f t="shared" si="28"/>
        <v>87</v>
      </c>
      <c r="P144" s="17">
        <f t="shared" si="29"/>
        <v>32</v>
      </c>
      <c r="Q144" s="17">
        <f t="shared" si="30"/>
        <v>119</v>
      </c>
      <c r="R144" s="17">
        <f t="shared" si="31"/>
        <v>120</v>
      </c>
      <c r="S144" s="149">
        <f t="shared" si="32"/>
        <v>1</v>
      </c>
      <c r="T144" s="164">
        <v>720.67751729999986</v>
      </c>
      <c r="U144" s="160">
        <f>Tabel3[[#This Row],[Verkoopprijs per stuk oud]]*1.04</f>
        <v>749.50461799199991</v>
      </c>
      <c r="V144" s="161" t="s">
        <v>774</v>
      </c>
      <c r="W144" s="152" t="s">
        <v>12</v>
      </c>
    </row>
    <row r="145" spans="1:23" ht="20.100000000000001" customHeight="1" x14ac:dyDescent="0.2">
      <c r="A145" s="77" t="s">
        <v>256</v>
      </c>
      <c r="B145" s="66">
        <v>3410049</v>
      </c>
      <c r="C145" s="66" t="s">
        <v>512</v>
      </c>
      <c r="D145" s="66" t="s">
        <v>256</v>
      </c>
      <c r="E145" s="66" t="s">
        <v>256</v>
      </c>
      <c r="F145" s="66" t="s">
        <v>256</v>
      </c>
      <c r="G145" s="82">
        <v>72182</v>
      </c>
      <c r="H145" s="82"/>
      <c r="I145" s="79" t="s">
        <v>625</v>
      </c>
      <c r="J145" s="90" t="s">
        <v>763</v>
      </c>
      <c r="K145" s="15">
        <f>Tabel3[[#This Row],[Artikelnummer gAvilar]]</f>
        <v>72182</v>
      </c>
      <c r="L145" s="79" t="str">
        <f t="shared" si="26"/>
        <v>8718558721828</v>
      </c>
      <c r="M145" s="17">
        <v>8718558</v>
      </c>
      <c r="N145" s="17">
        <f t="shared" si="27"/>
        <v>30</v>
      </c>
      <c r="O145" s="17">
        <f t="shared" si="28"/>
        <v>90</v>
      </c>
      <c r="P145" s="17">
        <f t="shared" si="29"/>
        <v>32</v>
      </c>
      <c r="Q145" s="17">
        <f t="shared" si="30"/>
        <v>122</v>
      </c>
      <c r="R145" s="17">
        <f t="shared" si="31"/>
        <v>130</v>
      </c>
      <c r="S145" s="149">
        <f t="shared" si="32"/>
        <v>8</v>
      </c>
      <c r="T145" s="164">
        <v>720.67751729999986</v>
      </c>
      <c r="U145" s="160">
        <f>Tabel3[[#This Row],[Verkoopprijs per stuk oud]]*1.04</f>
        <v>749.50461799199991</v>
      </c>
      <c r="V145" s="161" t="s">
        <v>774</v>
      </c>
      <c r="W145" s="152" t="s">
        <v>12</v>
      </c>
    </row>
    <row r="146" spans="1:23" ht="20.100000000000001" customHeight="1" x14ac:dyDescent="0.2">
      <c r="A146" s="77" t="s">
        <v>256</v>
      </c>
      <c r="B146" s="87">
        <v>3410050</v>
      </c>
      <c r="C146" s="87" t="s">
        <v>511</v>
      </c>
      <c r="D146" s="66" t="s">
        <v>256</v>
      </c>
      <c r="E146" s="66" t="s">
        <v>256</v>
      </c>
      <c r="F146" s="66" t="s">
        <v>256</v>
      </c>
      <c r="G146" s="82">
        <v>72183</v>
      </c>
      <c r="H146" s="82"/>
      <c r="I146" s="79" t="s">
        <v>627</v>
      </c>
      <c r="J146" s="90" t="s">
        <v>763</v>
      </c>
      <c r="K146" s="15">
        <f>Tabel3[[#This Row],[Artikelnummer gAvilar]]</f>
        <v>72183</v>
      </c>
      <c r="L146" s="79" t="str">
        <f t="shared" si="26"/>
        <v>8718558721835</v>
      </c>
      <c r="M146" s="17">
        <v>8718558</v>
      </c>
      <c r="N146" s="17">
        <f t="shared" si="27"/>
        <v>31</v>
      </c>
      <c r="O146" s="17">
        <f t="shared" si="28"/>
        <v>93</v>
      </c>
      <c r="P146" s="17">
        <f t="shared" si="29"/>
        <v>32</v>
      </c>
      <c r="Q146" s="17">
        <f t="shared" si="30"/>
        <v>125</v>
      </c>
      <c r="R146" s="17">
        <f t="shared" si="31"/>
        <v>130</v>
      </c>
      <c r="S146" s="149">
        <f t="shared" si="32"/>
        <v>5</v>
      </c>
      <c r="T146" s="164">
        <v>991.70154089999994</v>
      </c>
      <c r="U146" s="160">
        <f>Tabel3[[#This Row],[Verkoopprijs per stuk oud]]*1.04</f>
        <v>1031.369602536</v>
      </c>
      <c r="V146" s="161" t="s">
        <v>774</v>
      </c>
      <c r="W146" s="152" t="s">
        <v>12</v>
      </c>
    </row>
    <row r="147" spans="1:23" ht="20.100000000000001" customHeight="1" x14ac:dyDescent="0.2">
      <c r="A147" s="77" t="s">
        <v>256</v>
      </c>
      <c r="B147" s="66">
        <v>3410051</v>
      </c>
      <c r="C147" s="66" t="s">
        <v>479</v>
      </c>
      <c r="D147" s="66" t="s">
        <v>256</v>
      </c>
      <c r="E147" s="66" t="s">
        <v>256</v>
      </c>
      <c r="F147" s="66" t="s">
        <v>256</v>
      </c>
      <c r="G147" s="82">
        <v>72184</v>
      </c>
      <c r="H147" s="82"/>
      <c r="I147" s="79" t="s">
        <v>626</v>
      </c>
      <c r="J147" s="90" t="s">
        <v>763</v>
      </c>
      <c r="K147" s="15">
        <f>Tabel3[[#This Row],[Artikelnummer gAvilar]]</f>
        <v>72184</v>
      </c>
      <c r="L147" s="79" t="str">
        <f t="shared" si="26"/>
        <v>8718558721842</v>
      </c>
      <c r="M147" s="17">
        <v>8718558</v>
      </c>
      <c r="N147" s="17">
        <f t="shared" si="27"/>
        <v>32</v>
      </c>
      <c r="O147" s="17">
        <f t="shared" si="28"/>
        <v>96</v>
      </c>
      <c r="P147" s="17">
        <f t="shared" si="29"/>
        <v>32</v>
      </c>
      <c r="Q147" s="17">
        <f t="shared" si="30"/>
        <v>128</v>
      </c>
      <c r="R147" s="17">
        <f t="shared" si="31"/>
        <v>130</v>
      </c>
      <c r="S147" s="149">
        <f t="shared" si="32"/>
        <v>2</v>
      </c>
      <c r="T147" s="164">
        <v>1065.6171836999999</v>
      </c>
      <c r="U147" s="160">
        <f>Tabel3[[#This Row],[Verkoopprijs per stuk oud]]*1.04</f>
        <v>1108.2418710479999</v>
      </c>
      <c r="V147" s="161" t="s">
        <v>774</v>
      </c>
      <c r="W147" s="152" t="s">
        <v>12</v>
      </c>
    </row>
    <row r="148" spans="1:23" ht="20.100000000000001" customHeight="1" x14ac:dyDescent="0.2">
      <c r="A148" s="77" t="s">
        <v>256</v>
      </c>
      <c r="B148" s="66">
        <v>3410052</v>
      </c>
      <c r="C148" s="66" t="s">
        <v>485</v>
      </c>
      <c r="D148" s="66" t="s">
        <v>256</v>
      </c>
      <c r="E148" s="66" t="s">
        <v>256</v>
      </c>
      <c r="F148" s="66" t="s">
        <v>256</v>
      </c>
      <c r="G148" s="82">
        <v>72185</v>
      </c>
      <c r="H148" s="82"/>
      <c r="I148" s="79" t="s">
        <v>628</v>
      </c>
      <c r="J148" s="90" t="s">
        <v>763</v>
      </c>
      <c r="K148" s="15">
        <f>Tabel3[[#This Row],[Artikelnummer gAvilar]]</f>
        <v>72185</v>
      </c>
      <c r="L148" s="79" t="str">
        <f t="shared" si="26"/>
        <v>8718558721859</v>
      </c>
      <c r="M148" s="17">
        <v>8718558</v>
      </c>
      <c r="N148" s="17">
        <f t="shared" si="27"/>
        <v>33</v>
      </c>
      <c r="O148" s="17">
        <f t="shared" si="28"/>
        <v>99</v>
      </c>
      <c r="P148" s="17">
        <f t="shared" si="29"/>
        <v>32</v>
      </c>
      <c r="Q148" s="17">
        <f t="shared" si="30"/>
        <v>131</v>
      </c>
      <c r="R148" s="17">
        <f t="shared" si="31"/>
        <v>140</v>
      </c>
      <c r="S148" s="149">
        <f t="shared" si="32"/>
        <v>9</v>
      </c>
      <c r="T148" s="164">
        <v>1229.4635252400001</v>
      </c>
      <c r="U148" s="160">
        <f>Tabel3[[#This Row],[Verkoopprijs per stuk oud]]*1.04</f>
        <v>1278.6420662496</v>
      </c>
      <c r="V148" s="161" t="s">
        <v>778</v>
      </c>
      <c r="W148" s="152" t="s">
        <v>12</v>
      </c>
    </row>
    <row r="149" spans="1:23" ht="20.100000000000001" customHeight="1" x14ac:dyDescent="0.2">
      <c r="A149" s="77" t="s">
        <v>256</v>
      </c>
      <c r="B149" s="66">
        <v>3410053</v>
      </c>
      <c r="C149" s="66" t="s">
        <v>486</v>
      </c>
      <c r="D149" s="66" t="s">
        <v>256</v>
      </c>
      <c r="E149" s="66" t="s">
        <v>256</v>
      </c>
      <c r="F149" s="66" t="s">
        <v>256</v>
      </c>
      <c r="G149" s="82">
        <v>72186</v>
      </c>
      <c r="H149" s="82"/>
      <c r="I149" s="79" t="s">
        <v>629</v>
      </c>
      <c r="J149" s="90" t="s">
        <v>763</v>
      </c>
      <c r="K149" s="15">
        <f>Tabel3[[#This Row],[Artikelnummer gAvilar]]</f>
        <v>72186</v>
      </c>
      <c r="L149" s="79" t="str">
        <f t="shared" si="26"/>
        <v>8718558721866</v>
      </c>
      <c r="M149" s="17">
        <v>8718558</v>
      </c>
      <c r="N149" s="17">
        <f t="shared" si="27"/>
        <v>34</v>
      </c>
      <c r="O149" s="17">
        <f t="shared" si="28"/>
        <v>102</v>
      </c>
      <c r="P149" s="17">
        <f t="shared" si="29"/>
        <v>32</v>
      </c>
      <c r="Q149" s="17">
        <f t="shared" si="30"/>
        <v>134</v>
      </c>
      <c r="R149" s="17">
        <f t="shared" si="31"/>
        <v>140</v>
      </c>
      <c r="S149" s="149">
        <f t="shared" si="32"/>
        <v>6</v>
      </c>
      <c r="T149" s="164">
        <v>1644.5632499999999</v>
      </c>
      <c r="U149" s="160">
        <f>Tabel3[[#This Row],[Verkoopprijs per stuk oud]]*1.04</f>
        <v>1710.3457799999999</v>
      </c>
      <c r="V149" s="161" t="s">
        <v>778</v>
      </c>
      <c r="W149" s="152" t="s">
        <v>12</v>
      </c>
    </row>
    <row r="150" spans="1:23" ht="20.100000000000001" customHeight="1" x14ac:dyDescent="0.2">
      <c r="A150" s="77" t="s">
        <v>256</v>
      </c>
      <c r="B150" s="87">
        <v>3410055</v>
      </c>
      <c r="C150" s="87" t="s">
        <v>829</v>
      </c>
      <c r="D150" s="66" t="s">
        <v>256</v>
      </c>
      <c r="E150" s="66" t="s">
        <v>256</v>
      </c>
      <c r="F150" s="66" t="s">
        <v>256</v>
      </c>
      <c r="G150" s="78">
        <v>72194</v>
      </c>
      <c r="H150" s="78"/>
      <c r="I150" s="79" t="s">
        <v>623</v>
      </c>
      <c r="J150" s="79" t="s">
        <v>762</v>
      </c>
      <c r="K150" s="15">
        <f>Tabel3[[#This Row],[Artikelnummer gAvilar]]</f>
        <v>72194</v>
      </c>
      <c r="L150" s="79" t="str">
        <f t="shared" si="26"/>
        <v>8718558721941</v>
      </c>
      <c r="M150" s="17">
        <v>8718558</v>
      </c>
      <c r="N150" s="17">
        <f t="shared" si="27"/>
        <v>32</v>
      </c>
      <c r="O150" s="17">
        <f t="shared" si="28"/>
        <v>96</v>
      </c>
      <c r="P150" s="17">
        <f t="shared" si="29"/>
        <v>33</v>
      </c>
      <c r="Q150" s="17">
        <f t="shared" si="30"/>
        <v>129</v>
      </c>
      <c r="R150" s="17">
        <f t="shared" si="31"/>
        <v>130</v>
      </c>
      <c r="S150" s="149">
        <f t="shared" si="32"/>
        <v>1</v>
      </c>
      <c r="T150" s="164">
        <v>74.346817383000001</v>
      </c>
      <c r="U150" s="160">
        <f>Tabel3[[#This Row],[Verkoopprijs per stuk oud]]*1.04</f>
        <v>77.320690078319998</v>
      </c>
      <c r="V150" s="161" t="s">
        <v>778</v>
      </c>
      <c r="W150" s="152" t="s">
        <v>12</v>
      </c>
    </row>
    <row r="151" spans="1:23" ht="20.100000000000001" customHeight="1" x14ac:dyDescent="0.2">
      <c r="A151" s="66" t="s">
        <v>256</v>
      </c>
      <c r="B151" s="66" t="s">
        <v>256</v>
      </c>
      <c r="C151" s="93" t="s">
        <v>830</v>
      </c>
      <c r="D151" s="66" t="s">
        <v>256</v>
      </c>
      <c r="E151" s="66" t="s">
        <v>256</v>
      </c>
      <c r="F151" s="66" t="s">
        <v>256</v>
      </c>
      <c r="G151" s="102">
        <v>72195</v>
      </c>
      <c r="H151" s="102"/>
      <c r="I151" s="94" t="s">
        <v>577</v>
      </c>
      <c r="J151" s="79" t="s">
        <v>762</v>
      </c>
      <c r="K151" s="15">
        <f>Tabel3[[#This Row],[Artikelnummer gAvilar]]</f>
        <v>72195</v>
      </c>
      <c r="L151" s="79" t="str">
        <f t="shared" si="26"/>
        <v>8718558721958</v>
      </c>
      <c r="M151" s="17">
        <v>8718558</v>
      </c>
      <c r="N151" s="17">
        <f t="shared" si="27"/>
        <v>33</v>
      </c>
      <c r="O151" s="17">
        <f t="shared" si="28"/>
        <v>99</v>
      </c>
      <c r="P151" s="17">
        <f t="shared" si="29"/>
        <v>33</v>
      </c>
      <c r="Q151" s="17">
        <f t="shared" si="30"/>
        <v>132</v>
      </c>
      <c r="R151" s="17">
        <f t="shared" si="31"/>
        <v>140</v>
      </c>
      <c r="S151" s="149">
        <f t="shared" si="32"/>
        <v>8</v>
      </c>
      <c r="T151" s="164">
        <v>106.56171836999998</v>
      </c>
      <c r="U151" s="160">
        <f>Tabel3[[#This Row],[Verkoopprijs per stuk oud]]*1.04</f>
        <v>110.82418710479999</v>
      </c>
      <c r="V151" s="161" t="s">
        <v>774</v>
      </c>
      <c r="W151" s="152" t="s">
        <v>12</v>
      </c>
    </row>
    <row r="152" spans="1:23" ht="20.100000000000001" customHeight="1" x14ac:dyDescent="0.2">
      <c r="A152" s="66" t="s">
        <v>256</v>
      </c>
      <c r="B152" s="66" t="s">
        <v>256</v>
      </c>
      <c r="C152" s="93" t="s">
        <v>831</v>
      </c>
      <c r="D152" s="66" t="s">
        <v>256</v>
      </c>
      <c r="E152" s="66" t="s">
        <v>256</v>
      </c>
      <c r="F152" s="66" t="s">
        <v>256</v>
      </c>
      <c r="G152" s="102">
        <v>72196</v>
      </c>
      <c r="H152" s="102"/>
      <c r="I152" s="94" t="s">
        <v>576</v>
      </c>
      <c r="J152" s="79" t="s">
        <v>762</v>
      </c>
      <c r="K152" s="15">
        <f>Tabel3[[#This Row],[Artikelnummer gAvilar]]</f>
        <v>72196</v>
      </c>
      <c r="L152" s="79" t="str">
        <f t="shared" si="26"/>
        <v>8718558721965</v>
      </c>
      <c r="M152" s="17">
        <v>8718558</v>
      </c>
      <c r="N152" s="17">
        <f t="shared" si="27"/>
        <v>34</v>
      </c>
      <c r="O152" s="17">
        <f t="shared" si="28"/>
        <v>102</v>
      </c>
      <c r="P152" s="17">
        <f t="shared" si="29"/>
        <v>33</v>
      </c>
      <c r="Q152" s="17">
        <f t="shared" si="30"/>
        <v>135</v>
      </c>
      <c r="R152" s="17">
        <f t="shared" si="31"/>
        <v>140</v>
      </c>
      <c r="S152" s="149">
        <f t="shared" si="32"/>
        <v>5</v>
      </c>
      <c r="T152" s="164">
        <v>66.216096675000003</v>
      </c>
      <c r="U152" s="160">
        <f>Tabel3[[#This Row],[Verkoopprijs per stuk oud]]*1.04</f>
        <v>68.864740542000007</v>
      </c>
      <c r="V152" s="161" t="s">
        <v>774</v>
      </c>
      <c r="W152" s="152" t="s">
        <v>12</v>
      </c>
    </row>
    <row r="153" spans="1:23" ht="20.100000000000001" customHeight="1" x14ac:dyDescent="0.2">
      <c r="A153" s="77" t="s">
        <v>256</v>
      </c>
      <c r="B153" s="66">
        <v>3410064</v>
      </c>
      <c r="C153" s="66" t="s">
        <v>832</v>
      </c>
      <c r="D153" s="66" t="s">
        <v>256</v>
      </c>
      <c r="E153" s="66" t="s">
        <v>256</v>
      </c>
      <c r="F153" s="66" t="s">
        <v>256</v>
      </c>
      <c r="G153" s="82">
        <v>72198</v>
      </c>
      <c r="H153" s="82"/>
      <c r="I153" s="79" t="s">
        <v>913</v>
      </c>
      <c r="J153" s="90" t="s">
        <v>764</v>
      </c>
      <c r="K153" s="15">
        <f>Tabel3[[#This Row],[Artikelnummer gAvilar]]</f>
        <v>72198</v>
      </c>
      <c r="L153" s="79" t="str">
        <f t="shared" si="26"/>
        <v>8718558721989</v>
      </c>
      <c r="M153" s="17">
        <v>8718558</v>
      </c>
      <c r="N153" s="17">
        <f t="shared" si="27"/>
        <v>36</v>
      </c>
      <c r="O153" s="17">
        <f t="shared" si="28"/>
        <v>108</v>
      </c>
      <c r="P153" s="17">
        <f t="shared" si="29"/>
        <v>33</v>
      </c>
      <c r="Q153" s="17">
        <f t="shared" si="30"/>
        <v>141</v>
      </c>
      <c r="R153" s="17">
        <f t="shared" si="31"/>
        <v>150</v>
      </c>
      <c r="S153" s="149">
        <f t="shared" si="32"/>
        <v>9</v>
      </c>
      <c r="T153" s="164">
        <v>406.53603539999995</v>
      </c>
      <c r="U153" s="160">
        <f>Tabel3[[#This Row],[Verkoopprijs per stuk oud]]*1.04</f>
        <v>422.79747681599997</v>
      </c>
      <c r="V153" s="161" t="s">
        <v>778</v>
      </c>
      <c r="W153" s="152" t="s">
        <v>12</v>
      </c>
    </row>
    <row r="154" spans="1:23" ht="20.100000000000001" customHeight="1" x14ac:dyDescent="0.2">
      <c r="A154" s="77" t="s">
        <v>256</v>
      </c>
      <c r="B154" s="66">
        <v>3410065</v>
      </c>
      <c r="C154" s="66" t="s">
        <v>833</v>
      </c>
      <c r="D154" s="66" t="s">
        <v>256</v>
      </c>
      <c r="E154" s="66" t="s">
        <v>256</v>
      </c>
      <c r="F154" s="66" t="s">
        <v>256</v>
      </c>
      <c r="G154" s="82">
        <v>72199</v>
      </c>
      <c r="H154" s="82"/>
      <c r="I154" s="79" t="s">
        <v>914</v>
      </c>
      <c r="J154" s="90" t="s">
        <v>764</v>
      </c>
      <c r="K154" s="15">
        <f>Tabel3[[#This Row],[Artikelnummer gAvilar]]</f>
        <v>72199</v>
      </c>
      <c r="L154" s="79" t="str">
        <f t="shared" si="26"/>
        <v>8718558721996</v>
      </c>
      <c r="M154" s="17">
        <v>8718558</v>
      </c>
      <c r="N154" s="17">
        <f t="shared" si="27"/>
        <v>37</v>
      </c>
      <c r="O154" s="17">
        <f t="shared" si="28"/>
        <v>111</v>
      </c>
      <c r="P154" s="17">
        <f t="shared" si="29"/>
        <v>33</v>
      </c>
      <c r="Q154" s="17">
        <f t="shared" si="30"/>
        <v>144</v>
      </c>
      <c r="R154" s="17">
        <f t="shared" si="31"/>
        <v>150</v>
      </c>
      <c r="S154" s="149">
        <f t="shared" si="32"/>
        <v>6</v>
      </c>
      <c r="T154" s="164">
        <v>412.69567229999996</v>
      </c>
      <c r="U154" s="160">
        <f>Tabel3[[#This Row],[Verkoopprijs per stuk oud]]*1.04</f>
        <v>429.20349919199998</v>
      </c>
      <c r="V154" s="161" t="s">
        <v>778</v>
      </c>
      <c r="W154" s="152" t="s">
        <v>12</v>
      </c>
    </row>
    <row r="155" spans="1:23" ht="20.100000000000001" customHeight="1" x14ac:dyDescent="0.2">
      <c r="A155" s="77" t="s">
        <v>256</v>
      </c>
      <c r="B155" s="66">
        <v>3410066</v>
      </c>
      <c r="C155" s="66" t="s">
        <v>834</v>
      </c>
      <c r="D155" s="66" t="s">
        <v>256</v>
      </c>
      <c r="E155" s="66" t="s">
        <v>256</v>
      </c>
      <c r="F155" s="66" t="s">
        <v>256</v>
      </c>
      <c r="G155" s="82">
        <v>72200</v>
      </c>
      <c r="H155" s="82"/>
      <c r="I155" s="79" t="s">
        <v>915</v>
      </c>
      <c r="J155" s="90" t="s">
        <v>764</v>
      </c>
      <c r="K155" s="15">
        <f>Tabel3[[#This Row],[Artikelnummer gAvilar]]</f>
        <v>72200</v>
      </c>
      <c r="L155" s="79" t="str">
        <f t="shared" si="26"/>
        <v>8718558722009</v>
      </c>
      <c r="M155" s="17">
        <v>8718558</v>
      </c>
      <c r="N155" s="17">
        <f t="shared" si="27"/>
        <v>29</v>
      </c>
      <c r="O155" s="17">
        <f t="shared" si="28"/>
        <v>87</v>
      </c>
      <c r="P155" s="17">
        <f t="shared" si="29"/>
        <v>24</v>
      </c>
      <c r="Q155" s="17">
        <f t="shared" si="30"/>
        <v>111</v>
      </c>
      <c r="R155" s="17">
        <f t="shared" si="31"/>
        <v>120</v>
      </c>
      <c r="S155" s="149">
        <f t="shared" si="32"/>
        <v>9</v>
      </c>
      <c r="T155" s="164">
        <v>712.05402563999996</v>
      </c>
      <c r="U155" s="160">
        <f>Tabel3[[#This Row],[Verkoopprijs per stuk oud]]*1.04</f>
        <v>740.53618666559998</v>
      </c>
      <c r="V155" s="161" t="s">
        <v>778</v>
      </c>
      <c r="W155" s="152" t="s">
        <v>12</v>
      </c>
    </row>
    <row r="156" spans="1:23" ht="20.100000000000001" customHeight="1" x14ac:dyDescent="0.2">
      <c r="A156" s="77" t="s">
        <v>256</v>
      </c>
      <c r="B156" s="66">
        <v>3410067</v>
      </c>
      <c r="C156" s="66" t="s">
        <v>835</v>
      </c>
      <c r="D156" s="66" t="s">
        <v>256</v>
      </c>
      <c r="E156" s="66" t="s">
        <v>256</v>
      </c>
      <c r="F156" s="66" t="s">
        <v>256</v>
      </c>
      <c r="G156" s="82">
        <v>72201</v>
      </c>
      <c r="H156" s="82"/>
      <c r="I156" s="79" t="s">
        <v>916</v>
      </c>
      <c r="J156" s="90" t="s">
        <v>764</v>
      </c>
      <c r="K156" s="15">
        <f>Tabel3[[#This Row],[Artikelnummer gAvilar]]</f>
        <v>72201</v>
      </c>
      <c r="L156" s="79" t="str">
        <f t="shared" si="26"/>
        <v>8718558722016</v>
      </c>
      <c r="M156" s="17">
        <v>8718558</v>
      </c>
      <c r="N156" s="17">
        <f t="shared" si="27"/>
        <v>30</v>
      </c>
      <c r="O156" s="17">
        <f t="shared" si="28"/>
        <v>90</v>
      </c>
      <c r="P156" s="17">
        <f t="shared" si="29"/>
        <v>24</v>
      </c>
      <c r="Q156" s="17">
        <f t="shared" si="30"/>
        <v>114</v>
      </c>
      <c r="R156" s="17">
        <f t="shared" si="31"/>
        <v>120</v>
      </c>
      <c r="S156" s="149">
        <f t="shared" si="32"/>
        <v>6</v>
      </c>
      <c r="T156" s="164">
        <v>689.87933279999993</v>
      </c>
      <c r="U156" s="160">
        <f>Tabel3[[#This Row],[Verkoopprijs per stuk oud]]*1.04</f>
        <v>717.47450611199997</v>
      </c>
      <c r="V156" s="161" t="s">
        <v>778</v>
      </c>
      <c r="W156" s="152" t="s">
        <v>12</v>
      </c>
    </row>
    <row r="157" spans="1:23" ht="20.100000000000001" customHeight="1" x14ac:dyDescent="0.2">
      <c r="A157" s="77" t="s">
        <v>256</v>
      </c>
      <c r="B157" s="66">
        <v>3410068</v>
      </c>
      <c r="C157" s="66" t="s">
        <v>836</v>
      </c>
      <c r="D157" s="66" t="s">
        <v>256</v>
      </c>
      <c r="E157" s="66" t="s">
        <v>256</v>
      </c>
      <c r="F157" s="66" t="s">
        <v>256</v>
      </c>
      <c r="G157" s="82">
        <v>72202</v>
      </c>
      <c r="H157" s="82"/>
      <c r="I157" s="79" t="s">
        <v>917</v>
      </c>
      <c r="J157" s="90" t="s">
        <v>764</v>
      </c>
      <c r="K157" s="15">
        <f>Tabel3[[#This Row],[Artikelnummer gAvilar]]</f>
        <v>72202</v>
      </c>
      <c r="L157" s="79" t="str">
        <f t="shared" si="26"/>
        <v>8718558722023</v>
      </c>
      <c r="M157" s="17">
        <v>8718558</v>
      </c>
      <c r="N157" s="17">
        <f t="shared" si="27"/>
        <v>31</v>
      </c>
      <c r="O157" s="17">
        <f t="shared" si="28"/>
        <v>93</v>
      </c>
      <c r="P157" s="17">
        <f t="shared" si="29"/>
        <v>24</v>
      </c>
      <c r="Q157" s="17">
        <f t="shared" si="30"/>
        <v>117</v>
      </c>
      <c r="R157" s="17">
        <f t="shared" si="31"/>
        <v>120</v>
      </c>
      <c r="S157" s="149">
        <f t="shared" si="32"/>
        <v>3</v>
      </c>
      <c r="T157" s="164">
        <v>847.56603743999983</v>
      </c>
      <c r="U157" s="160">
        <f>Tabel3[[#This Row],[Verkoopprijs per stuk oud]]*1.04</f>
        <v>881.46867893759986</v>
      </c>
      <c r="V157" s="161" t="s">
        <v>778</v>
      </c>
      <c r="W157" s="152" t="s">
        <v>12</v>
      </c>
    </row>
    <row r="158" spans="1:23" ht="20.100000000000001" customHeight="1" x14ac:dyDescent="0.2">
      <c r="A158" s="77" t="s">
        <v>256</v>
      </c>
      <c r="B158" s="66">
        <v>3410069</v>
      </c>
      <c r="C158" s="66" t="s">
        <v>837</v>
      </c>
      <c r="D158" s="66" t="s">
        <v>256</v>
      </c>
      <c r="E158" s="66" t="s">
        <v>256</v>
      </c>
      <c r="F158" s="66" t="s">
        <v>256</v>
      </c>
      <c r="G158" s="82">
        <v>72203</v>
      </c>
      <c r="H158" s="82"/>
      <c r="I158" s="79" t="s">
        <v>918</v>
      </c>
      <c r="J158" s="90" t="s">
        <v>764</v>
      </c>
      <c r="K158" s="15">
        <f>Tabel3[[#This Row],[Artikelnummer gAvilar]]</f>
        <v>72203</v>
      </c>
      <c r="L158" s="79" t="str">
        <f t="shared" si="26"/>
        <v>8718558722030</v>
      </c>
      <c r="M158" s="17">
        <v>8718558</v>
      </c>
      <c r="N158" s="17">
        <f t="shared" si="27"/>
        <v>32</v>
      </c>
      <c r="O158" s="17">
        <f t="shared" si="28"/>
        <v>96</v>
      </c>
      <c r="P158" s="17">
        <f t="shared" si="29"/>
        <v>24</v>
      </c>
      <c r="Q158" s="17">
        <f t="shared" si="30"/>
        <v>120</v>
      </c>
      <c r="R158" s="17">
        <f t="shared" si="31"/>
        <v>120</v>
      </c>
      <c r="S158" s="149">
        <f t="shared" si="32"/>
        <v>0</v>
      </c>
      <c r="T158" s="164">
        <v>1021.8837617099999</v>
      </c>
      <c r="U158" s="160">
        <f>Tabel3[[#This Row],[Verkoopprijs per stuk oud]]*1.04</f>
        <v>1062.7591121784001</v>
      </c>
      <c r="V158" s="161" t="s">
        <v>778</v>
      </c>
      <c r="W158" s="152" t="s">
        <v>12</v>
      </c>
    </row>
    <row r="159" spans="1:23" ht="20.100000000000001" customHeight="1" x14ac:dyDescent="0.2">
      <c r="A159" s="77" t="s">
        <v>256</v>
      </c>
      <c r="B159" s="66" t="s">
        <v>256</v>
      </c>
      <c r="C159" s="66" t="s">
        <v>838</v>
      </c>
      <c r="D159" s="66" t="s">
        <v>256</v>
      </c>
      <c r="E159" s="66" t="s">
        <v>256</v>
      </c>
      <c r="F159" s="66" t="s">
        <v>256</v>
      </c>
      <c r="G159" s="78">
        <v>72218</v>
      </c>
      <c r="H159" s="78"/>
      <c r="I159" s="79" t="s">
        <v>648</v>
      </c>
      <c r="J159" s="79" t="s">
        <v>762</v>
      </c>
      <c r="K159" s="15">
        <f>Tabel3[[#This Row],[Artikelnummer gAvilar]]</f>
        <v>72218</v>
      </c>
      <c r="L159" s="79" t="str">
        <f t="shared" si="26"/>
        <v>8718558722184</v>
      </c>
      <c r="M159" s="17">
        <v>8718558</v>
      </c>
      <c r="N159" s="17">
        <f t="shared" si="27"/>
        <v>37</v>
      </c>
      <c r="O159" s="17">
        <f t="shared" si="28"/>
        <v>111</v>
      </c>
      <c r="P159" s="17">
        <f t="shared" si="29"/>
        <v>25</v>
      </c>
      <c r="Q159" s="17">
        <f t="shared" si="30"/>
        <v>136</v>
      </c>
      <c r="R159" s="17">
        <f t="shared" si="31"/>
        <v>140</v>
      </c>
      <c r="S159" s="149">
        <f t="shared" si="32"/>
        <v>4</v>
      </c>
      <c r="T159" s="164">
        <v>39.538024857000003</v>
      </c>
      <c r="U159" s="160">
        <f>Tabel3[[#This Row],[Verkoopprijs per stuk oud]]*1.04</f>
        <v>41.119545851280002</v>
      </c>
      <c r="V159" s="161" t="s">
        <v>778</v>
      </c>
      <c r="W159" s="152" t="s">
        <v>32</v>
      </c>
    </row>
    <row r="160" spans="1:23" ht="20.100000000000001" customHeight="1" x14ac:dyDescent="0.2">
      <c r="A160" s="77" t="s">
        <v>256</v>
      </c>
      <c r="B160" s="66" t="s">
        <v>256</v>
      </c>
      <c r="C160" s="66" t="s">
        <v>839</v>
      </c>
      <c r="D160" s="66" t="s">
        <v>256</v>
      </c>
      <c r="E160" s="66" t="s">
        <v>256</v>
      </c>
      <c r="F160" s="66" t="s">
        <v>256</v>
      </c>
      <c r="G160" s="78">
        <v>72219</v>
      </c>
      <c r="H160" s="78"/>
      <c r="I160" s="79" t="s">
        <v>649</v>
      </c>
      <c r="J160" s="79" t="s">
        <v>762</v>
      </c>
      <c r="K160" s="15">
        <f>Tabel3[[#This Row],[Artikelnummer gAvilar]]</f>
        <v>72219</v>
      </c>
      <c r="L160" s="79" t="str">
        <f t="shared" si="26"/>
        <v>8718558722191</v>
      </c>
      <c r="M160" s="17">
        <v>8718558</v>
      </c>
      <c r="N160" s="17">
        <f t="shared" si="27"/>
        <v>38</v>
      </c>
      <c r="O160" s="17">
        <f t="shared" si="28"/>
        <v>114</v>
      </c>
      <c r="P160" s="17">
        <f t="shared" si="29"/>
        <v>25</v>
      </c>
      <c r="Q160" s="17">
        <f t="shared" si="30"/>
        <v>139</v>
      </c>
      <c r="R160" s="17">
        <f t="shared" si="31"/>
        <v>140</v>
      </c>
      <c r="S160" s="149">
        <f t="shared" si="32"/>
        <v>1</v>
      </c>
      <c r="T160" s="164">
        <v>43.225822282499998</v>
      </c>
      <c r="U160" s="160">
        <f>Tabel3[[#This Row],[Verkoopprijs per stuk oud]]*1.04</f>
        <v>44.954855173799999</v>
      </c>
      <c r="V160" s="161" t="s">
        <v>778</v>
      </c>
      <c r="W160" s="152" t="s">
        <v>32</v>
      </c>
    </row>
    <row r="161" spans="1:23" ht="20.100000000000001" customHeight="1" x14ac:dyDescent="0.2">
      <c r="A161" s="77" t="s">
        <v>256</v>
      </c>
      <c r="B161" s="77" t="s">
        <v>256</v>
      </c>
      <c r="C161" s="93" t="s">
        <v>840</v>
      </c>
      <c r="D161" s="77" t="s">
        <v>256</v>
      </c>
      <c r="E161" s="77" t="s">
        <v>256</v>
      </c>
      <c r="F161" s="77" t="s">
        <v>256</v>
      </c>
      <c r="G161" s="102">
        <v>72223</v>
      </c>
      <c r="H161" s="102"/>
      <c r="I161" s="94" t="s">
        <v>619</v>
      </c>
      <c r="J161" s="79" t="s">
        <v>762</v>
      </c>
      <c r="K161" s="15">
        <f>Tabel3[[#This Row],[Artikelnummer gAvilar]]</f>
        <v>72223</v>
      </c>
      <c r="L161" s="79" t="str">
        <f t="shared" si="26"/>
        <v>8718558722238</v>
      </c>
      <c r="M161" s="17">
        <v>8718558</v>
      </c>
      <c r="N161" s="17">
        <f t="shared" si="27"/>
        <v>32</v>
      </c>
      <c r="O161" s="17">
        <f t="shared" si="28"/>
        <v>96</v>
      </c>
      <c r="P161" s="17">
        <f t="shared" si="29"/>
        <v>26</v>
      </c>
      <c r="Q161" s="17">
        <f t="shared" si="30"/>
        <v>122</v>
      </c>
      <c r="R161" s="17">
        <f t="shared" si="31"/>
        <v>130</v>
      </c>
      <c r="S161" s="149">
        <f t="shared" si="32"/>
        <v>8</v>
      </c>
      <c r="T161" s="164">
        <v>94.689018245249997</v>
      </c>
      <c r="U161" s="160">
        <f>Tabel3[[#This Row],[Verkoopprijs per stuk oud]]*1.04</f>
        <v>98.476578975059994</v>
      </c>
      <c r="V161" s="161" t="s">
        <v>774</v>
      </c>
      <c r="W161" s="152" t="s">
        <v>12</v>
      </c>
    </row>
    <row r="162" spans="1:23" ht="20.100000000000001" customHeight="1" x14ac:dyDescent="0.2">
      <c r="A162" s="86" t="s">
        <v>365</v>
      </c>
      <c r="B162" s="66" t="s">
        <v>256</v>
      </c>
      <c r="C162" s="66" t="s">
        <v>841</v>
      </c>
      <c r="D162" s="66" t="s">
        <v>256</v>
      </c>
      <c r="E162" s="66">
        <v>7720756</v>
      </c>
      <c r="F162" s="66" t="s">
        <v>256</v>
      </c>
      <c r="G162" s="82">
        <v>72238</v>
      </c>
      <c r="H162" s="191"/>
      <c r="I162" s="145" t="s">
        <v>996</v>
      </c>
      <c r="J162" s="79" t="s">
        <v>766</v>
      </c>
      <c r="K162" s="15">
        <f>Tabel3[[#This Row],[Artikelnummer gAvilar]]</f>
        <v>72238</v>
      </c>
      <c r="L162" s="79" t="str">
        <f t="shared" si="26"/>
        <v>8718558722382</v>
      </c>
      <c r="M162" s="17">
        <v>8718558</v>
      </c>
      <c r="N162" s="17">
        <f t="shared" si="27"/>
        <v>37</v>
      </c>
      <c r="O162" s="17">
        <f t="shared" si="28"/>
        <v>111</v>
      </c>
      <c r="P162" s="17">
        <f t="shared" si="29"/>
        <v>27</v>
      </c>
      <c r="Q162" s="17">
        <f t="shared" si="30"/>
        <v>138</v>
      </c>
      <c r="R162" s="17">
        <f t="shared" si="31"/>
        <v>140</v>
      </c>
      <c r="S162" s="149">
        <f t="shared" si="32"/>
        <v>2</v>
      </c>
      <c r="T162" s="163">
        <v>72.809189504999992</v>
      </c>
      <c r="U162" s="160">
        <f>Tabel3[[#This Row],[Verkoopprijs per stuk oud]]*1.04</f>
        <v>75.72155708519999</v>
      </c>
      <c r="V162" s="161" t="s">
        <v>774</v>
      </c>
      <c r="W162" s="152" t="s">
        <v>12</v>
      </c>
    </row>
    <row r="163" spans="1:23" ht="20.100000000000001" customHeight="1" x14ac:dyDescent="0.2">
      <c r="A163" s="86" t="s">
        <v>365</v>
      </c>
      <c r="B163" s="66" t="s">
        <v>256</v>
      </c>
      <c r="C163" s="66" t="s">
        <v>256</v>
      </c>
      <c r="D163" s="66" t="s">
        <v>256</v>
      </c>
      <c r="E163" s="66" t="s">
        <v>256</v>
      </c>
      <c r="F163" s="66" t="s">
        <v>256</v>
      </c>
      <c r="G163" s="82">
        <v>72239</v>
      </c>
      <c r="H163" s="191"/>
      <c r="I163" s="145" t="s">
        <v>997</v>
      </c>
      <c r="J163" s="79" t="s">
        <v>766</v>
      </c>
      <c r="K163" s="15">
        <f>Tabel3[[#This Row],[Artikelnummer gAvilar]]</f>
        <v>72239</v>
      </c>
      <c r="L163" s="79" t="str">
        <f t="shared" si="26"/>
        <v>8718558722399</v>
      </c>
      <c r="M163" s="17">
        <v>8718558</v>
      </c>
      <c r="N163" s="17">
        <f t="shared" si="27"/>
        <v>38</v>
      </c>
      <c r="O163" s="17">
        <f t="shared" si="28"/>
        <v>114</v>
      </c>
      <c r="P163" s="17">
        <f t="shared" si="29"/>
        <v>27</v>
      </c>
      <c r="Q163" s="17">
        <f t="shared" si="30"/>
        <v>141</v>
      </c>
      <c r="R163" s="17">
        <f t="shared" si="31"/>
        <v>150</v>
      </c>
      <c r="S163" s="149">
        <f t="shared" si="32"/>
        <v>9</v>
      </c>
      <c r="T163" s="163">
        <v>86.748219675000001</v>
      </c>
      <c r="U163" s="160">
        <f>Tabel3[[#This Row],[Verkoopprijs per stuk oud]]*1.04</f>
        <v>90.218148462000002</v>
      </c>
      <c r="V163" s="161" t="s">
        <v>774</v>
      </c>
      <c r="W163" s="152" t="s">
        <v>12</v>
      </c>
    </row>
    <row r="164" spans="1:23" ht="20.100000000000001" customHeight="1" x14ac:dyDescent="0.2">
      <c r="A164" s="86" t="s">
        <v>365</v>
      </c>
      <c r="B164" s="66" t="s">
        <v>256</v>
      </c>
      <c r="C164" s="66" t="s">
        <v>842</v>
      </c>
      <c r="D164" s="66" t="s">
        <v>256</v>
      </c>
      <c r="E164" s="66" t="s">
        <v>256</v>
      </c>
      <c r="F164" s="66" t="s">
        <v>256</v>
      </c>
      <c r="G164" s="82">
        <v>72240</v>
      </c>
      <c r="H164" s="82"/>
      <c r="I164" s="79" t="s">
        <v>685</v>
      </c>
      <c r="J164" s="79" t="s">
        <v>766</v>
      </c>
      <c r="K164" s="15">
        <f>Tabel3[[#This Row],[Artikelnummer gAvilar]]</f>
        <v>72240</v>
      </c>
      <c r="L164" s="79" t="str">
        <f t="shared" si="26"/>
        <v>8718558722405</v>
      </c>
      <c r="M164" s="17">
        <v>8718558</v>
      </c>
      <c r="N164" s="17">
        <f t="shared" si="27"/>
        <v>29</v>
      </c>
      <c r="O164" s="17">
        <f t="shared" si="28"/>
        <v>87</v>
      </c>
      <c r="P164" s="17">
        <f t="shared" si="29"/>
        <v>28</v>
      </c>
      <c r="Q164" s="17">
        <f t="shared" si="30"/>
        <v>115</v>
      </c>
      <c r="R164" s="17">
        <f t="shared" si="31"/>
        <v>120</v>
      </c>
      <c r="S164" s="149">
        <f t="shared" si="32"/>
        <v>5</v>
      </c>
      <c r="T164" s="163">
        <v>75.552509272500004</v>
      </c>
      <c r="U164" s="160">
        <f>Tabel3[[#This Row],[Verkoopprijs per stuk oud]]*1.04</f>
        <v>78.574609643400009</v>
      </c>
      <c r="V164" s="161" t="s">
        <v>774</v>
      </c>
      <c r="W164" s="152" t="s">
        <v>12</v>
      </c>
    </row>
    <row r="165" spans="1:23" ht="20.100000000000001" customHeight="1" x14ac:dyDescent="0.2">
      <c r="A165" s="86" t="s">
        <v>365</v>
      </c>
      <c r="B165" s="66">
        <v>3410089</v>
      </c>
      <c r="C165" s="66" t="s">
        <v>843</v>
      </c>
      <c r="D165" s="66" t="s">
        <v>256</v>
      </c>
      <c r="E165" s="66" t="s">
        <v>256</v>
      </c>
      <c r="F165" s="66" t="s">
        <v>256</v>
      </c>
      <c r="G165" s="82">
        <v>72241</v>
      </c>
      <c r="H165" s="82"/>
      <c r="I165" s="79" t="s">
        <v>686</v>
      </c>
      <c r="J165" s="79" t="s">
        <v>766</v>
      </c>
      <c r="K165" s="15">
        <f>Tabel3[[#This Row],[Artikelnummer gAvilar]]</f>
        <v>72241</v>
      </c>
      <c r="L165" s="79" t="str">
        <f t="shared" si="26"/>
        <v>8718558722412</v>
      </c>
      <c r="M165" s="17">
        <v>8718558</v>
      </c>
      <c r="N165" s="17">
        <f t="shared" si="27"/>
        <v>30</v>
      </c>
      <c r="O165" s="17">
        <f t="shared" si="28"/>
        <v>90</v>
      </c>
      <c r="P165" s="17">
        <f t="shared" si="29"/>
        <v>28</v>
      </c>
      <c r="Q165" s="17">
        <f t="shared" si="30"/>
        <v>118</v>
      </c>
      <c r="R165" s="17">
        <f t="shared" si="31"/>
        <v>120</v>
      </c>
      <c r="S165" s="149">
        <f t="shared" si="32"/>
        <v>2</v>
      </c>
      <c r="T165" s="163">
        <v>89.491539442499985</v>
      </c>
      <c r="U165" s="160">
        <f>Tabel3[[#This Row],[Verkoopprijs per stuk oud]]*1.04</f>
        <v>93.071201020199993</v>
      </c>
      <c r="V165" s="161" t="s">
        <v>774</v>
      </c>
      <c r="W165" s="152" t="s">
        <v>12</v>
      </c>
    </row>
    <row r="166" spans="1:23" ht="20.100000000000001" customHeight="1" x14ac:dyDescent="0.2">
      <c r="A166" s="86" t="s">
        <v>365</v>
      </c>
      <c r="B166" s="66" t="s">
        <v>256</v>
      </c>
      <c r="C166" s="66" t="s">
        <v>844</v>
      </c>
      <c r="D166" s="66" t="s">
        <v>256</v>
      </c>
      <c r="E166" s="66" t="s">
        <v>256</v>
      </c>
      <c r="F166" s="66" t="s">
        <v>256</v>
      </c>
      <c r="G166" s="82">
        <v>72242</v>
      </c>
      <c r="H166" s="82"/>
      <c r="I166" s="79" t="s">
        <v>919</v>
      </c>
      <c r="J166" s="79" t="s">
        <v>767</v>
      </c>
      <c r="K166" s="15">
        <f>Tabel3[[#This Row],[Artikelnummer gAvilar]]</f>
        <v>72242</v>
      </c>
      <c r="L166" s="79" t="str">
        <f t="shared" si="26"/>
        <v>8718558722429</v>
      </c>
      <c r="M166" s="17">
        <v>8718558</v>
      </c>
      <c r="N166" s="17">
        <f t="shared" si="27"/>
        <v>31</v>
      </c>
      <c r="O166" s="17">
        <f t="shared" si="28"/>
        <v>93</v>
      </c>
      <c r="P166" s="17">
        <f t="shared" si="29"/>
        <v>28</v>
      </c>
      <c r="Q166" s="17">
        <f t="shared" si="30"/>
        <v>121</v>
      </c>
      <c r="R166" s="17">
        <f t="shared" si="31"/>
        <v>130</v>
      </c>
      <c r="S166" s="149">
        <f t="shared" si="32"/>
        <v>9</v>
      </c>
      <c r="T166" s="163">
        <v>5627.6267795999984</v>
      </c>
      <c r="U166" s="160">
        <f>Tabel3[[#This Row],[Verkoopprijs per stuk oud]]*1.04</f>
        <v>5852.7318507839982</v>
      </c>
      <c r="V166" s="161" t="s">
        <v>778</v>
      </c>
      <c r="W166" s="152" t="s">
        <v>32</v>
      </c>
    </row>
    <row r="167" spans="1:23" ht="20.100000000000001" customHeight="1" x14ac:dyDescent="0.2">
      <c r="A167" s="86" t="s">
        <v>365</v>
      </c>
      <c r="B167" s="66" t="s">
        <v>256</v>
      </c>
      <c r="C167" s="66" t="s">
        <v>845</v>
      </c>
      <c r="D167" s="66" t="s">
        <v>256</v>
      </c>
      <c r="E167" s="66" t="s">
        <v>256</v>
      </c>
      <c r="F167" s="66" t="s">
        <v>256</v>
      </c>
      <c r="G167" s="82">
        <v>72243</v>
      </c>
      <c r="H167" s="82"/>
      <c r="I167" s="79" t="s">
        <v>431</v>
      </c>
      <c r="J167" s="79" t="s">
        <v>765</v>
      </c>
      <c r="K167" s="15">
        <f>Tabel3[[#This Row],[Artikelnummer gAvilar]]</f>
        <v>72243</v>
      </c>
      <c r="L167" s="79" t="str">
        <f t="shared" si="26"/>
        <v>8718558722436</v>
      </c>
      <c r="M167" s="17">
        <v>8718558</v>
      </c>
      <c r="N167" s="17">
        <f t="shared" si="27"/>
        <v>32</v>
      </c>
      <c r="O167" s="17">
        <f t="shared" si="28"/>
        <v>96</v>
      </c>
      <c r="P167" s="17">
        <f t="shared" si="29"/>
        <v>28</v>
      </c>
      <c r="Q167" s="17">
        <f t="shared" si="30"/>
        <v>124</v>
      </c>
      <c r="R167" s="17">
        <f t="shared" si="31"/>
        <v>130</v>
      </c>
      <c r="S167" s="149">
        <f t="shared" si="32"/>
        <v>6</v>
      </c>
      <c r="T167" s="163">
        <v>245.15354862000001</v>
      </c>
      <c r="U167" s="160">
        <f>Tabel3[[#This Row],[Verkoopprijs per stuk oud]]*1.04</f>
        <v>254.95969056480001</v>
      </c>
      <c r="V167" s="161" t="s">
        <v>774</v>
      </c>
      <c r="W167" s="152" t="s">
        <v>12</v>
      </c>
    </row>
    <row r="168" spans="1:23" ht="20.100000000000001" customHeight="1" x14ac:dyDescent="0.2">
      <c r="A168" s="77">
        <v>1449669</v>
      </c>
      <c r="B168" s="66" t="s">
        <v>256</v>
      </c>
      <c r="C168" s="66" t="s">
        <v>513</v>
      </c>
      <c r="D168" s="66" t="s">
        <v>256</v>
      </c>
      <c r="E168" s="66" t="s">
        <v>256</v>
      </c>
      <c r="F168" s="66" t="s">
        <v>256</v>
      </c>
      <c r="G168" s="78">
        <v>72254</v>
      </c>
      <c r="H168" s="78"/>
      <c r="I168" s="79" t="s">
        <v>636</v>
      </c>
      <c r="J168" s="79" t="s">
        <v>762</v>
      </c>
      <c r="K168" s="15">
        <f>Tabel3[[#This Row],[Artikelnummer gAvilar]]</f>
        <v>72254</v>
      </c>
      <c r="L168" s="79" t="str">
        <f t="shared" si="26"/>
        <v>8718558722542</v>
      </c>
      <c r="M168" s="17">
        <v>8718558</v>
      </c>
      <c r="N168" s="17">
        <f t="shared" si="27"/>
        <v>33</v>
      </c>
      <c r="O168" s="17">
        <f t="shared" si="28"/>
        <v>99</v>
      </c>
      <c r="P168" s="17">
        <f t="shared" si="29"/>
        <v>29</v>
      </c>
      <c r="Q168" s="17">
        <f t="shared" si="30"/>
        <v>128</v>
      </c>
      <c r="R168" s="17">
        <f t="shared" si="31"/>
        <v>130</v>
      </c>
      <c r="S168" s="149">
        <f t="shared" si="32"/>
        <v>2</v>
      </c>
      <c r="T168" s="164">
        <v>113.65670753999999</v>
      </c>
      <c r="U168" s="160">
        <f>Tabel3[[#This Row],[Verkoopprijs per stuk oud]]*1.04</f>
        <v>118.20297584159999</v>
      </c>
      <c r="V168" s="161" t="s">
        <v>774</v>
      </c>
      <c r="W168" s="152" t="s">
        <v>12</v>
      </c>
    </row>
    <row r="169" spans="1:23" ht="20.100000000000001" customHeight="1" x14ac:dyDescent="0.2">
      <c r="A169" s="77">
        <v>1449711</v>
      </c>
      <c r="B169" s="66" t="s">
        <v>256</v>
      </c>
      <c r="C169" s="66" t="s">
        <v>514</v>
      </c>
      <c r="D169" s="66" t="s">
        <v>256</v>
      </c>
      <c r="E169" s="66" t="s">
        <v>256</v>
      </c>
      <c r="F169" s="66" t="s">
        <v>256</v>
      </c>
      <c r="G169" s="78">
        <v>72255</v>
      </c>
      <c r="H169" s="78"/>
      <c r="I169" s="79" t="s">
        <v>637</v>
      </c>
      <c r="J169" s="79" t="s">
        <v>762</v>
      </c>
      <c r="K169" s="15">
        <f>Tabel3[[#This Row],[Artikelnummer gAvilar]]</f>
        <v>72255</v>
      </c>
      <c r="L169" s="79" t="str">
        <f t="shared" si="26"/>
        <v>8718558722559</v>
      </c>
      <c r="M169" s="17">
        <v>8718558</v>
      </c>
      <c r="N169" s="17">
        <f t="shared" si="27"/>
        <v>34</v>
      </c>
      <c r="O169" s="17">
        <f t="shared" si="28"/>
        <v>102</v>
      </c>
      <c r="P169" s="17">
        <f t="shared" si="29"/>
        <v>29</v>
      </c>
      <c r="Q169" s="17">
        <f t="shared" si="30"/>
        <v>131</v>
      </c>
      <c r="R169" s="17">
        <f t="shared" si="31"/>
        <v>140</v>
      </c>
      <c r="S169" s="149">
        <f t="shared" si="32"/>
        <v>9</v>
      </c>
      <c r="T169" s="164">
        <v>123.32961881999999</v>
      </c>
      <c r="U169" s="160">
        <f>Tabel3[[#This Row],[Verkoopprijs per stuk oud]]*1.04</f>
        <v>128.26280357280001</v>
      </c>
      <c r="V169" s="161" t="s">
        <v>774</v>
      </c>
      <c r="W169" s="152" t="s">
        <v>12</v>
      </c>
    </row>
    <row r="170" spans="1:23" ht="20.100000000000001" customHeight="1" x14ac:dyDescent="0.2">
      <c r="A170" s="77">
        <v>1449774</v>
      </c>
      <c r="B170" s="66" t="s">
        <v>256</v>
      </c>
      <c r="C170" s="66" t="s">
        <v>846</v>
      </c>
      <c r="D170" s="66" t="s">
        <v>256</v>
      </c>
      <c r="E170" s="66" t="s">
        <v>256</v>
      </c>
      <c r="F170" s="66" t="s">
        <v>256</v>
      </c>
      <c r="G170" s="78">
        <v>72256</v>
      </c>
      <c r="H170" s="78"/>
      <c r="I170" s="79" t="s">
        <v>638</v>
      </c>
      <c r="J170" s="79" t="s">
        <v>762</v>
      </c>
      <c r="K170" s="15">
        <f>Tabel3[[#This Row],[Artikelnummer gAvilar]]</f>
        <v>72256</v>
      </c>
      <c r="L170" s="79" t="str">
        <f t="shared" si="26"/>
        <v>8718558722566</v>
      </c>
      <c r="M170" s="17">
        <v>8718558</v>
      </c>
      <c r="N170" s="17">
        <f t="shared" si="27"/>
        <v>35</v>
      </c>
      <c r="O170" s="17">
        <f t="shared" si="28"/>
        <v>105</v>
      </c>
      <c r="P170" s="17">
        <f t="shared" si="29"/>
        <v>29</v>
      </c>
      <c r="Q170" s="17">
        <f t="shared" si="30"/>
        <v>134</v>
      </c>
      <c r="R170" s="17">
        <f t="shared" si="31"/>
        <v>140</v>
      </c>
      <c r="S170" s="149">
        <f t="shared" si="32"/>
        <v>6</v>
      </c>
      <c r="T170" s="164">
        <v>133.0025301</v>
      </c>
      <c r="U170" s="160">
        <f>Tabel3[[#This Row],[Verkoopprijs per stuk oud]]*1.04</f>
        <v>138.322631304</v>
      </c>
      <c r="V170" s="161" t="s">
        <v>774</v>
      </c>
      <c r="W170" s="152" t="s">
        <v>32</v>
      </c>
    </row>
    <row r="171" spans="1:23" ht="20.100000000000001" customHeight="1" x14ac:dyDescent="0.2">
      <c r="A171" s="77">
        <v>1449781</v>
      </c>
      <c r="B171" s="66" t="s">
        <v>256</v>
      </c>
      <c r="C171" s="66" t="s">
        <v>516</v>
      </c>
      <c r="D171" s="66" t="s">
        <v>256</v>
      </c>
      <c r="E171" s="66" t="s">
        <v>256</v>
      </c>
      <c r="F171" s="66" t="s">
        <v>256</v>
      </c>
      <c r="G171" s="78">
        <v>72257</v>
      </c>
      <c r="H171" s="78"/>
      <c r="I171" s="79" t="s">
        <v>639</v>
      </c>
      <c r="J171" s="79" t="s">
        <v>762</v>
      </c>
      <c r="K171" s="15">
        <f>Tabel3[[#This Row],[Artikelnummer gAvilar]]</f>
        <v>72257</v>
      </c>
      <c r="L171" s="79" t="str">
        <f t="shared" si="26"/>
        <v>8718558722573</v>
      </c>
      <c r="M171" s="17">
        <v>8718558</v>
      </c>
      <c r="N171" s="17">
        <f t="shared" si="27"/>
        <v>36</v>
      </c>
      <c r="O171" s="17">
        <f t="shared" si="28"/>
        <v>108</v>
      </c>
      <c r="P171" s="17">
        <f t="shared" si="29"/>
        <v>29</v>
      </c>
      <c r="Q171" s="17">
        <f t="shared" si="30"/>
        <v>137</v>
      </c>
      <c r="R171" s="17">
        <f t="shared" si="31"/>
        <v>140</v>
      </c>
      <c r="S171" s="149">
        <f t="shared" si="32"/>
        <v>3</v>
      </c>
      <c r="T171" s="164">
        <v>217.94278227750002</v>
      </c>
      <c r="U171" s="160">
        <f>Tabel3[[#This Row],[Verkoopprijs per stuk oud]]*1.04</f>
        <v>226.66049356860003</v>
      </c>
      <c r="V171" s="161" t="s">
        <v>778</v>
      </c>
      <c r="W171" s="152" t="s">
        <v>32</v>
      </c>
    </row>
    <row r="172" spans="1:23" ht="20.100000000000001" customHeight="1" x14ac:dyDescent="0.2">
      <c r="A172" s="77">
        <v>1449788</v>
      </c>
      <c r="B172" s="66">
        <v>3410100</v>
      </c>
      <c r="C172" s="66" t="s">
        <v>847</v>
      </c>
      <c r="D172" s="66" t="s">
        <v>256</v>
      </c>
      <c r="E172" s="66" t="s">
        <v>256</v>
      </c>
      <c r="F172" s="66" t="s">
        <v>256</v>
      </c>
      <c r="G172" s="78">
        <v>72258</v>
      </c>
      <c r="H172" s="78"/>
      <c r="I172" s="79" t="s">
        <v>640</v>
      </c>
      <c r="J172" s="79" t="s">
        <v>762</v>
      </c>
      <c r="K172" s="15">
        <f>Tabel3[[#This Row],[Artikelnummer gAvilar]]</f>
        <v>72258</v>
      </c>
      <c r="L172" s="79" t="str">
        <f t="shared" si="26"/>
        <v>8718558722580</v>
      </c>
      <c r="M172" s="17">
        <v>8718558</v>
      </c>
      <c r="N172" s="17">
        <f t="shared" si="27"/>
        <v>37</v>
      </c>
      <c r="O172" s="17">
        <f t="shared" si="28"/>
        <v>111</v>
      </c>
      <c r="P172" s="17">
        <f t="shared" si="29"/>
        <v>29</v>
      </c>
      <c r="Q172" s="17">
        <f t="shared" si="30"/>
        <v>140</v>
      </c>
      <c r="R172" s="17">
        <f t="shared" si="31"/>
        <v>140</v>
      </c>
      <c r="S172" s="149">
        <f t="shared" si="32"/>
        <v>0</v>
      </c>
      <c r="T172" s="164">
        <v>253.91392110000001</v>
      </c>
      <c r="U172" s="160">
        <f>Tabel3[[#This Row],[Verkoopprijs per stuk oud]]*1.04</f>
        <v>264.070477944</v>
      </c>
      <c r="V172" s="161" t="s">
        <v>774</v>
      </c>
      <c r="W172" s="152" t="s">
        <v>12</v>
      </c>
    </row>
    <row r="173" spans="1:23" ht="20.100000000000001" customHeight="1" x14ac:dyDescent="0.2">
      <c r="A173" s="77">
        <v>1449795</v>
      </c>
      <c r="B173" s="87">
        <v>3410103</v>
      </c>
      <c r="C173" s="87" t="s">
        <v>848</v>
      </c>
      <c r="D173" s="66" t="s">
        <v>256</v>
      </c>
      <c r="E173" s="66" t="s">
        <v>256</v>
      </c>
      <c r="F173" s="66" t="s">
        <v>256</v>
      </c>
      <c r="G173" s="78">
        <v>72259</v>
      </c>
      <c r="H173" s="78"/>
      <c r="I173" s="79" t="s">
        <v>641</v>
      </c>
      <c r="J173" s="79" t="s">
        <v>762</v>
      </c>
      <c r="K173" s="15">
        <f>Tabel3[[#This Row],[Artikelnummer gAvilar]]</f>
        <v>72259</v>
      </c>
      <c r="L173" s="79" t="str">
        <f t="shared" si="26"/>
        <v>8718558722597</v>
      </c>
      <c r="M173" s="17">
        <v>8718558</v>
      </c>
      <c r="N173" s="17">
        <f t="shared" si="27"/>
        <v>38</v>
      </c>
      <c r="O173" s="17">
        <f t="shared" si="28"/>
        <v>114</v>
      </c>
      <c r="P173" s="17">
        <f t="shared" si="29"/>
        <v>29</v>
      </c>
      <c r="Q173" s="17">
        <f t="shared" si="30"/>
        <v>143</v>
      </c>
      <c r="R173" s="17">
        <f t="shared" si="31"/>
        <v>150</v>
      </c>
      <c r="S173" s="149">
        <f t="shared" si="32"/>
        <v>7</v>
      </c>
      <c r="T173" s="164">
        <v>380.87088164999994</v>
      </c>
      <c r="U173" s="160">
        <f>Tabel3[[#This Row],[Verkoopprijs per stuk oud]]*1.04</f>
        <v>396.10571691599995</v>
      </c>
      <c r="V173" s="161" t="s">
        <v>778</v>
      </c>
      <c r="W173" s="152" t="s">
        <v>32</v>
      </c>
    </row>
    <row r="174" spans="1:23" ht="20.100000000000001" customHeight="1" x14ac:dyDescent="0.2">
      <c r="A174" s="77">
        <v>1449802</v>
      </c>
      <c r="B174" s="87">
        <v>3410102</v>
      </c>
      <c r="C174" s="87" t="s">
        <v>849</v>
      </c>
      <c r="D174" s="66" t="s">
        <v>256</v>
      </c>
      <c r="E174" s="66" t="s">
        <v>256</v>
      </c>
      <c r="F174" s="66" t="s">
        <v>256</v>
      </c>
      <c r="G174" s="78">
        <v>72260</v>
      </c>
      <c r="H174" s="78"/>
      <c r="I174" s="79" t="s">
        <v>642</v>
      </c>
      <c r="J174" s="79" t="s">
        <v>762</v>
      </c>
      <c r="K174" s="15">
        <f>Tabel3[[#This Row],[Artikelnummer gAvilar]]</f>
        <v>72260</v>
      </c>
      <c r="L174" s="79" t="str">
        <f t="shared" si="26"/>
        <v>8718558722603</v>
      </c>
      <c r="M174" s="17">
        <v>8718558</v>
      </c>
      <c r="N174" s="17">
        <f t="shared" si="27"/>
        <v>29</v>
      </c>
      <c r="O174" s="17">
        <f t="shared" si="28"/>
        <v>87</v>
      </c>
      <c r="P174" s="17">
        <f t="shared" si="29"/>
        <v>30</v>
      </c>
      <c r="Q174" s="17">
        <f t="shared" si="30"/>
        <v>117</v>
      </c>
      <c r="R174" s="17">
        <f t="shared" si="31"/>
        <v>120</v>
      </c>
      <c r="S174" s="149">
        <f t="shared" si="32"/>
        <v>3</v>
      </c>
      <c r="T174" s="164">
        <v>253.91392110000001</v>
      </c>
      <c r="U174" s="160">
        <f>Tabel3[[#This Row],[Verkoopprijs per stuk oud]]*1.04</f>
        <v>264.070477944</v>
      </c>
      <c r="V174" s="161" t="s">
        <v>774</v>
      </c>
      <c r="W174" s="152" t="s">
        <v>12</v>
      </c>
    </row>
    <row r="175" spans="1:23" ht="20.100000000000001" customHeight="1" x14ac:dyDescent="0.2">
      <c r="A175" s="77">
        <v>1449718</v>
      </c>
      <c r="B175" s="66" t="s">
        <v>256</v>
      </c>
      <c r="C175" s="66" t="s">
        <v>850</v>
      </c>
      <c r="D175" s="66" t="s">
        <v>256</v>
      </c>
      <c r="E175" s="66" t="s">
        <v>256</v>
      </c>
      <c r="F175" s="66" t="s">
        <v>256</v>
      </c>
      <c r="G175" s="78">
        <v>72261</v>
      </c>
      <c r="H175" s="78"/>
      <c r="I175" s="79" t="s">
        <v>643</v>
      </c>
      <c r="J175" s="79" t="s">
        <v>762</v>
      </c>
      <c r="K175" s="15">
        <f>Tabel3[[#This Row],[Artikelnummer gAvilar]]</f>
        <v>72261</v>
      </c>
      <c r="L175" s="79" t="str">
        <f t="shared" si="26"/>
        <v>8718558722610</v>
      </c>
      <c r="M175" s="17">
        <v>8718558</v>
      </c>
      <c r="N175" s="17">
        <f t="shared" si="27"/>
        <v>30</v>
      </c>
      <c r="O175" s="17">
        <f t="shared" si="28"/>
        <v>90</v>
      </c>
      <c r="P175" s="17">
        <f t="shared" si="29"/>
        <v>30</v>
      </c>
      <c r="Q175" s="17">
        <f t="shared" si="30"/>
        <v>120</v>
      </c>
      <c r="R175" s="17">
        <f t="shared" si="31"/>
        <v>120</v>
      </c>
      <c r="S175" s="149">
        <f t="shared" si="32"/>
        <v>0</v>
      </c>
      <c r="T175" s="164">
        <v>380.87088164999994</v>
      </c>
      <c r="U175" s="160">
        <f>Tabel3[[#This Row],[Verkoopprijs per stuk oud]]*1.04</f>
        <v>396.10571691599995</v>
      </c>
      <c r="V175" s="161" t="s">
        <v>778</v>
      </c>
      <c r="W175" s="152" t="s">
        <v>32</v>
      </c>
    </row>
    <row r="176" spans="1:23" ht="20.100000000000001" customHeight="1" x14ac:dyDescent="0.2">
      <c r="A176" s="77" t="s">
        <v>256</v>
      </c>
      <c r="B176" s="77" t="s">
        <v>256</v>
      </c>
      <c r="C176" s="77" t="s">
        <v>256</v>
      </c>
      <c r="D176" s="77" t="s">
        <v>256</v>
      </c>
      <c r="E176" s="77" t="s">
        <v>256</v>
      </c>
      <c r="F176" s="77" t="s">
        <v>256</v>
      </c>
      <c r="G176" s="102">
        <v>72284</v>
      </c>
      <c r="H176" s="102"/>
      <c r="I176" s="94" t="s">
        <v>573</v>
      </c>
      <c r="J176" s="79" t="s">
        <v>762</v>
      </c>
      <c r="K176" s="15">
        <f>Tabel3[[#This Row],[Artikelnummer gAvilar]]</f>
        <v>72284</v>
      </c>
      <c r="L176" s="79" t="str">
        <f t="shared" si="26"/>
        <v>8718558722849</v>
      </c>
      <c r="M176" s="17">
        <v>8718558</v>
      </c>
      <c r="N176" s="17">
        <f t="shared" si="27"/>
        <v>33</v>
      </c>
      <c r="O176" s="17">
        <f t="shared" si="28"/>
        <v>99</v>
      </c>
      <c r="P176" s="17">
        <f t="shared" si="29"/>
        <v>32</v>
      </c>
      <c r="Q176" s="17">
        <f t="shared" si="30"/>
        <v>131</v>
      </c>
      <c r="R176" s="17">
        <f t="shared" si="31"/>
        <v>140</v>
      </c>
      <c r="S176" s="149">
        <f t="shared" si="32"/>
        <v>9</v>
      </c>
      <c r="T176" s="164">
        <v>525.359993895</v>
      </c>
      <c r="U176" s="160">
        <f>Tabel3[[#This Row],[Verkoopprijs per stuk oud]]*1.04</f>
        <v>546.37439365080002</v>
      </c>
      <c r="V176" s="161" t="s">
        <v>778</v>
      </c>
      <c r="W176" s="152" t="s">
        <v>32</v>
      </c>
    </row>
    <row r="177" spans="1:23" ht="20.100000000000001" customHeight="1" x14ac:dyDescent="0.2">
      <c r="A177" s="77" t="s">
        <v>256</v>
      </c>
      <c r="B177" s="77" t="s">
        <v>256</v>
      </c>
      <c r="C177" s="77" t="s">
        <v>256</v>
      </c>
      <c r="D177" s="77" t="s">
        <v>256</v>
      </c>
      <c r="E177" s="77" t="s">
        <v>256</v>
      </c>
      <c r="F177" s="77" t="s">
        <v>256</v>
      </c>
      <c r="G177" s="102">
        <v>72285</v>
      </c>
      <c r="H177" s="102"/>
      <c r="I177" s="94" t="s">
        <v>574</v>
      </c>
      <c r="J177" s="79" t="s">
        <v>762</v>
      </c>
      <c r="K177" s="15">
        <f>Tabel3[[#This Row],[Artikelnummer gAvilar]]</f>
        <v>72285</v>
      </c>
      <c r="L177" s="79" t="str">
        <f t="shared" si="26"/>
        <v>8718558722856</v>
      </c>
      <c r="M177" s="17">
        <v>8718558</v>
      </c>
      <c r="N177" s="17">
        <f t="shared" si="27"/>
        <v>34</v>
      </c>
      <c r="O177" s="17">
        <f t="shared" si="28"/>
        <v>102</v>
      </c>
      <c r="P177" s="17">
        <f t="shared" si="29"/>
        <v>32</v>
      </c>
      <c r="Q177" s="17">
        <f t="shared" si="30"/>
        <v>134</v>
      </c>
      <c r="R177" s="17">
        <f t="shared" si="31"/>
        <v>140</v>
      </c>
      <c r="S177" s="149">
        <f t="shared" si="32"/>
        <v>6</v>
      </c>
      <c r="T177" s="164">
        <v>193.820959773</v>
      </c>
      <c r="U177" s="160">
        <f>Tabel3[[#This Row],[Verkoopprijs per stuk oud]]*1.04</f>
        <v>201.57379816392</v>
      </c>
      <c r="V177" s="161" t="s">
        <v>778</v>
      </c>
      <c r="W177" s="152" t="s">
        <v>32</v>
      </c>
    </row>
    <row r="178" spans="1:23" ht="20.100000000000001" customHeight="1" x14ac:dyDescent="0.2">
      <c r="A178" s="77" t="s">
        <v>256</v>
      </c>
      <c r="B178" s="77" t="s">
        <v>256</v>
      </c>
      <c r="C178" s="77" t="s">
        <v>256</v>
      </c>
      <c r="D178" s="77" t="s">
        <v>256</v>
      </c>
      <c r="E178" s="77" t="s">
        <v>256</v>
      </c>
      <c r="F178" s="77" t="s">
        <v>256</v>
      </c>
      <c r="G178" s="102">
        <v>72286</v>
      </c>
      <c r="H178" s="102"/>
      <c r="I178" s="94" t="s">
        <v>575</v>
      </c>
      <c r="J178" s="79" t="s">
        <v>762</v>
      </c>
      <c r="K178" s="15">
        <f>Tabel3[[#This Row],[Artikelnummer gAvilar]]</f>
        <v>72286</v>
      </c>
      <c r="L178" s="79" t="str">
        <f t="shared" si="26"/>
        <v>8718558722863</v>
      </c>
      <c r="M178" s="17">
        <v>8718558</v>
      </c>
      <c r="N178" s="17">
        <f t="shared" si="27"/>
        <v>35</v>
      </c>
      <c r="O178" s="17">
        <f t="shared" si="28"/>
        <v>105</v>
      </c>
      <c r="P178" s="17">
        <f t="shared" si="29"/>
        <v>32</v>
      </c>
      <c r="Q178" s="17">
        <f t="shared" si="30"/>
        <v>137</v>
      </c>
      <c r="R178" s="17">
        <f t="shared" si="31"/>
        <v>140</v>
      </c>
      <c r="S178" s="149">
        <f t="shared" si="32"/>
        <v>3</v>
      </c>
      <c r="T178" s="164">
        <v>692.82227043</v>
      </c>
      <c r="U178" s="160">
        <f>Tabel3[[#This Row],[Verkoopprijs per stuk oud]]*1.04</f>
        <v>720.53516124719999</v>
      </c>
      <c r="V178" s="161" t="s">
        <v>778</v>
      </c>
      <c r="W178" s="152" t="s">
        <v>32</v>
      </c>
    </row>
    <row r="179" spans="1:23" ht="20.100000000000001" customHeight="1" x14ac:dyDescent="0.2">
      <c r="A179" s="77" t="s">
        <v>256</v>
      </c>
      <c r="B179" s="77" t="s">
        <v>256</v>
      </c>
      <c r="C179" s="77" t="s">
        <v>256</v>
      </c>
      <c r="D179" s="77" t="s">
        <v>256</v>
      </c>
      <c r="E179" s="77" t="s">
        <v>256</v>
      </c>
      <c r="F179" s="77" t="s">
        <v>256</v>
      </c>
      <c r="G179" s="102">
        <v>72302</v>
      </c>
      <c r="H179" s="102"/>
      <c r="I179" s="79" t="s">
        <v>548</v>
      </c>
      <c r="J179" s="90" t="s">
        <v>763</v>
      </c>
      <c r="K179" s="15">
        <f>Tabel3[[#This Row],[Artikelnummer gAvilar]]</f>
        <v>72302</v>
      </c>
      <c r="L179" s="79" t="str">
        <f t="shared" si="26"/>
        <v>8718558723020</v>
      </c>
      <c r="M179" s="17">
        <v>8718558</v>
      </c>
      <c r="N179" s="17">
        <f t="shared" si="27"/>
        <v>32</v>
      </c>
      <c r="O179" s="17">
        <f t="shared" si="28"/>
        <v>96</v>
      </c>
      <c r="P179" s="17">
        <f t="shared" si="29"/>
        <v>24</v>
      </c>
      <c r="Q179" s="17">
        <f t="shared" si="30"/>
        <v>120</v>
      </c>
      <c r="R179" s="17">
        <f t="shared" si="31"/>
        <v>120</v>
      </c>
      <c r="S179" s="149">
        <f t="shared" si="32"/>
        <v>0</v>
      </c>
      <c r="T179" s="164">
        <v>275.67797148</v>
      </c>
      <c r="U179" s="160">
        <f>Tabel3[[#This Row],[Verkoopprijs per stuk oud]]*1.04</f>
        <v>286.70509033920001</v>
      </c>
      <c r="V179" s="161" t="s">
        <v>778</v>
      </c>
      <c r="W179" s="152" t="s">
        <v>12</v>
      </c>
    </row>
    <row r="180" spans="1:23" ht="20.100000000000001" customHeight="1" x14ac:dyDescent="0.2">
      <c r="A180" s="77" t="s">
        <v>256</v>
      </c>
      <c r="B180" s="77" t="s">
        <v>256</v>
      </c>
      <c r="C180" s="77" t="s">
        <v>256</v>
      </c>
      <c r="D180" s="77" t="s">
        <v>256</v>
      </c>
      <c r="E180" s="77" t="s">
        <v>256</v>
      </c>
      <c r="F180" s="77" t="s">
        <v>256</v>
      </c>
      <c r="G180" s="102">
        <v>72305</v>
      </c>
      <c r="H180" s="102"/>
      <c r="I180" s="79" t="s">
        <v>551</v>
      </c>
      <c r="J180" s="90" t="s">
        <v>763</v>
      </c>
      <c r="K180" s="15">
        <f>Tabel3[[#This Row],[Artikelnummer gAvilar]]</f>
        <v>72305</v>
      </c>
      <c r="L180" s="79" t="str">
        <f t="shared" si="26"/>
        <v>8718558723051</v>
      </c>
      <c r="M180" s="17">
        <v>8718558</v>
      </c>
      <c r="N180" s="17">
        <f t="shared" si="27"/>
        <v>35</v>
      </c>
      <c r="O180" s="17">
        <f t="shared" si="28"/>
        <v>105</v>
      </c>
      <c r="P180" s="17">
        <f t="shared" si="29"/>
        <v>24</v>
      </c>
      <c r="Q180" s="17">
        <f t="shared" si="30"/>
        <v>129</v>
      </c>
      <c r="R180" s="17">
        <f t="shared" si="31"/>
        <v>130</v>
      </c>
      <c r="S180" s="149">
        <f t="shared" si="32"/>
        <v>1</v>
      </c>
      <c r="T180" s="164">
        <v>267.64851599999997</v>
      </c>
      <c r="U180" s="160">
        <f>Tabel3[[#This Row],[Verkoopprijs per stuk oud]]*1.04</f>
        <v>278.35445663999997</v>
      </c>
      <c r="V180" s="161" t="s">
        <v>778</v>
      </c>
      <c r="W180" s="152" t="s">
        <v>32</v>
      </c>
    </row>
    <row r="181" spans="1:23" ht="20.100000000000001" customHeight="1" x14ac:dyDescent="0.2">
      <c r="A181" s="77" t="s">
        <v>256</v>
      </c>
      <c r="B181" s="77" t="s">
        <v>256</v>
      </c>
      <c r="C181" s="77" t="s">
        <v>256</v>
      </c>
      <c r="D181" s="77" t="s">
        <v>256</v>
      </c>
      <c r="E181" s="77" t="s">
        <v>256</v>
      </c>
      <c r="F181" s="77" t="s">
        <v>256</v>
      </c>
      <c r="G181" s="102">
        <v>72308</v>
      </c>
      <c r="H181" s="102"/>
      <c r="I181" s="79" t="s">
        <v>549</v>
      </c>
      <c r="J181" s="90" t="s">
        <v>763</v>
      </c>
      <c r="K181" s="15">
        <f>Tabel3[[#This Row],[Artikelnummer gAvilar]]</f>
        <v>72308</v>
      </c>
      <c r="L181" s="79" t="str">
        <f t="shared" si="26"/>
        <v>8718558723082</v>
      </c>
      <c r="M181" s="17">
        <v>8718558</v>
      </c>
      <c r="N181" s="17">
        <f t="shared" si="27"/>
        <v>38</v>
      </c>
      <c r="O181" s="17">
        <f t="shared" si="28"/>
        <v>114</v>
      </c>
      <c r="P181" s="17">
        <f t="shared" si="29"/>
        <v>24</v>
      </c>
      <c r="Q181" s="17">
        <f t="shared" si="30"/>
        <v>138</v>
      </c>
      <c r="R181" s="17">
        <f t="shared" si="31"/>
        <v>140</v>
      </c>
      <c r="S181" s="149">
        <f t="shared" si="32"/>
        <v>2</v>
      </c>
      <c r="T181" s="164">
        <v>275.67797148</v>
      </c>
      <c r="U181" s="160">
        <f>Tabel3[[#This Row],[Verkoopprijs per stuk oud]]*1.04</f>
        <v>286.70509033920001</v>
      </c>
      <c r="V181" s="161" t="s">
        <v>778</v>
      </c>
      <c r="W181" s="152" t="s">
        <v>12</v>
      </c>
    </row>
    <row r="182" spans="1:23" ht="20.100000000000001" customHeight="1" x14ac:dyDescent="0.2">
      <c r="A182" s="77" t="s">
        <v>256</v>
      </c>
      <c r="B182" s="77" t="s">
        <v>256</v>
      </c>
      <c r="C182" s="77" t="s">
        <v>256</v>
      </c>
      <c r="D182" s="77" t="s">
        <v>256</v>
      </c>
      <c r="E182" s="77" t="s">
        <v>256</v>
      </c>
      <c r="F182" s="77" t="s">
        <v>256</v>
      </c>
      <c r="G182" s="102">
        <v>72311</v>
      </c>
      <c r="H182" s="102"/>
      <c r="I182" s="79" t="s">
        <v>552</v>
      </c>
      <c r="J182" s="90" t="s">
        <v>763</v>
      </c>
      <c r="K182" s="15">
        <f>Tabel3[[#This Row],[Artikelnummer gAvilar]]</f>
        <v>72311</v>
      </c>
      <c r="L182" s="79" t="str">
        <f t="shared" si="26"/>
        <v>8718558723112</v>
      </c>
      <c r="M182" s="17">
        <v>8718558</v>
      </c>
      <c r="N182" s="17">
        <f t="shared" si="27"/>
        <v>31</v>
      </c>
      <c r="O182" s="17">
        <f t="shared" si="28"/>
        <v>93</v>
      </c>
      <c r="P182" s="17">
        <f t="shared" si="29"/>
        <v>25</v>
      </c>
      <c r="Q182" s="17">
        <f t="shared" si="30"/>
        <v>118</v>
      </c>
      <c r="R182" s="17">
        <f t="shared" si="31"/>
        <v>120</v>
      </c>
      <c r="S182" s="149">
        <f t="shared" si="32"/>
        <v>2</v>
      </c>
      <c r="T182" s="164">
        <v>267.64851599999997</v>
      </c>
      <c r="U182" s="160">
        <f>Tabel3[[#This Row],[Verkoopprijs per stuk oud]]*1.04</f>
        <v>278.35445663999997</v>
      </c>
      <c r="V182" s="161" t="s">
        <v>778</v>
      </c>
      <c r="W182" s="152" t="s">
        <v>32</v>
      </c>
    </row>
    <row r="183" spans="1:23" ht="20.100000000000001" customHeight="1" x14ac:dyDescent="0.2">
      <c r="A183" s="77" t="s">
        <v>256</v>
      </c>
      <c r="B183" s="77" t="s">
        <v>256</v>
      </c>
      <c r="C183" s="77" t="s">
        <v>256</v>
      </c>
      <c r="D183" s="77" t="s">
        <v>256</v>
      </c>
      <c r="E183" s="77" t="s">
        <v>256</v>
      </c>
      <c r="F183" s="77" t="s">
        <v>256</v>
      </c>
      <c r="G183" s="102">
        <v>73322</v>
      </c>
      <c r="H183" s="102"/>
      <c r="I183" s="94" t="s">
        <v>578</v>
      </c>
      <c r="J183" s="79" t="s">
        <v>762</v>
      </c>
      <c r="K183" s="15">
        <f>Tabel3[[#This Row],[Artikelnummer gAvilar]]</f>
        <v>73322</v>
      </c>
      <c r="L183" s="79" t="str">
        <f t="shared" si="26"/>
        <v>8718558733227</v>
      </c>
      <c r="M183" s="17">
        <v>8718558</v>
      </c>
      <c r="N183" s="17">
        <f t="shared" si="27"/>
        <v>32</v>
      </c>
      <c r="O183" s="17">
        <f t="shared" si="28"/>
        <v>96</v>
      </c>
      <c r="P183" s="17">
        <f t="shared" si="29"/>
        <v>27</v>
      </c>
      <c r="Q183" s="17">
        <f t="shared" si="30"/>
        <v>123</v>
      </c>
      <c r="R183" s="17">
        <f t="shared" si="31"/>
        <v>130</v>
      </c>
      <c r="S183" s="149">
        <f t="shared" si="32"/>
        <v>7</v>
      </c>
      <c r="T183" s="164">
        <v>261.289515951</v>
      </c>
      <c r="U183" s="160">
        <f>Tabel3[[#This Row],[Verkoopprijs per stuk oud]]*1.04</f>
        <v>271.74109658904001</v>
      </c>
      <c r="V183" s="161" t="s">
        <v>778</v>
      </c>
      <c r="W183" s="152" t="s">
        <v>12</v>
      </c>
    </row>
    <row r="184" spans="1:23" ht="20.100000000000001" customHeight="1" x14ac:dyDescent="0.2">
      <c r="A184" s="77" t="s">
        <v>256</v>
      </c>
      <c r="B184" s="77" t="s">
        <v>256</v>
      </c>
      <c r="C184" s="77" t="s">
        <v>256</v>
      </c>
      <c r="D184" s="77" t="s">
        <v>256</v>
      </c>
      <c r="E184" s="77" t="s">
        <v>256</v>
      </c>
      <c r="F184" s="77" t="s">
        <v>256</v>
      </c>
      <c r="G184" s="82">
        <v>73341</v>
      </c>
      <c r="H184" s="191"/>
      <c r="I184" s="145" t="s">
        <v>998</v>
      </c>
      <c r="J184" s="90" t="s">
        <v>761</v>
      </c>
      <c r="K184" s="15">
        <f>Tabel3[[#This Row],[Artikelnummer gAvilar]]</f>
        <v>73341</v>
      </c>
      <c r="L184" s="79" t="str">
        <f t="shared" si="26"/>
        <v>8718558733418</v>
      </c>
      <c r="M184" s="17">
        <v>8718558</v>
      </c>
      <c r="N184" s="17">
        <f t="shared" si="27"/>
        <v>31</v>
      </c>
      <c r="O184" s="17">
        <f t="shared" si="28"/>
        <v>93</v>
      </c>
      <c r="P184" s="17">
        <f t="shared" si="29"/>
        <v>29</v>
      </c>
      <c r="Q184" s="17">
        <f t="shared" si="30"/>
        <v>122</v>
      </c>
      <c r="R184" s="17">
        <f t="shared" si="31"/>
        <v>130</v>
      </c>
      <c r="S184" s="149">
        <f t="shared" si="32"/>
        <v>8</v>
      </c>
      <c r="T184" s="164">
        <v>465.50885534999998</v>
      </c>
      <c r="U184" s="160">
        <f>Tabel3[[#This Row],[Verkoopprijs per stuk oud]]*1.04</f>
        <v>484.12920956400001</v>
      </c>
      <c r="V184" s="162" t="s">
        <v>774</v>
      </c>
      <c r="W184" s="156" t="s">
        <v>12</v>
      </c>
    </row>
    <row r="185" spans="1:23" ht="20.100000000000001" customHeight="1" x14ac:dyDescent="0.2">
      <c r="A185" s="77" t="s">
        <v>256</v>
      </c>
      <c r="B185" s="77" t="s">
        <v>256</v>
      </c>
      <c r="C185" s="77" t="s">
        <v>256</v>
      </c>
      <c r="D185" s="77" t="s">
        <v>256</v>
      </c>
      <c r="E185" s="77" t="s">
        <v>256</v>
      </c>
      <c r="F185" s="77" t="s">
        <v>256</v>
      </c>
      <c r="G185" s="82">
        <v>73342</v>
      </c>
      <c r="H185" s="191"/>
      <c r="I185" s="145" t="s">
        <v>999</v>
      </c>
      <c r="J185" s="90" t="s">
        <v>761</v>
      </c>
      <c r="K185" s="15">
        <f>Tabel3[[#This Row],[Artikelnummer gAvilar]]</f>
        <v>73342</v>
      </c>
      <c r="L185" s="79" t="str">
        <f t="shared" si="26"/>
        <v>8718558733425</v>
      </c>
      <c r="M185" s="17">
        <v>8718558</v>
      </c>
      <c r="N185" s="17">
        <f t="shared" si="27"/>
        <v>32</v>
      </c>
      <c r="O185" s="17">
        <f t="shared" si="28"/>
        <v>96</v>
      </c>
      <c r="P185" s="17">
        <f t="shared" si="29"/>
        <v>29</v>
      </c>
      <c r="Q185" s="17">
        <f t="shared" si="30"/>
        <v>125</v>
      </c>
      <c r="R185" s="17">
        <f t="shared" si="31"/>
        <v>130</v>
      </c>
      <c r="S185" s="149">
        <f t="shared" si="32"/>
        <v>5</v>
      </c>
      <c r="T185" s="164">
        <v>501.78227264999992</v>
      </c>
      <c r="U185" s="160">
        <f>Tabel3[[#This Row],[Verkoopprijs per stuk oud]]*1.04</f>
        <v>521.85356355599993</v>
      </c>
      <c r="V185" s="162" t="s">
        <v>774</v>
      </c>
      <c r="W185" s="156" t="s">
        <v>12</v>
      </c>
    </row>
    <row r="186" spans="1:23" ht="20.100000000000001" customHeight="1" x14ac:dyDescent="0.2">
      <c r="A186" s="77" t="s">
        <v>256</v>
      </c>
      <c r="B186" s="77" t="s">
        <v>256</v>
      </c>
      <c r="C186" s="77" t="s">
        <v>256</v>
      </c>
      <c r="D186" s="77" t="s">
        <v>256</v>
      </c>
      <c r="E186" s="77" t="s">
        <v>256</v>
      </c>
      <c r="F186" s="77" t="s">
        <v>256</v>
      </c>
      <c r="G186" s="82">
        <v>73343</v>
      </c>
      <c r="H186" s="82"/>
      <c r="I186" s="79" t="s">
        <v>701</v>
      </c>
      <c r="J186" s="90" t="s">
        <v>761</v>
      </c>
      <c r="K186" s="15">
        <f>Tabel3[[#This Row],[Artikelnummer gAvilar]]</f>
        <v>73343</v>
      </c>
      <c r="L186" s="79" t="str">
        <f t="shared" si="26"/>
        <v>8718558733432</v>
      </c>
      <c r="M186" s="17">
        <v>8718558</v>
      </c>
      <c r="N186" s="17">
        <f t="shared" si="27"/>
        <v>33</v>
      </c>
      <c r="O186" s="17">
        <f t="shared" si="28"/>
        <v>99</v>
      </c>
      <c r="P186" s="17">
        <f t="shared" si="29"/>
        <v>29</v>
      </c>
      <c r="Q186" s="17">
        <f t="shared" si="30"/>
        <v>128</v>
      </c>
      <c r="R186" s="17">
        <f t="shared" si="31"/>
        <v>130</v>
      </c>
      <c r="S186" s="149">
        <f t="shared" si="32"/>
        <v>2</v>
      </c>
      <c r="T186" s="164">
        <v>495.7367031</v>
      </c>
      <c r="U186" s="160">
        <f>Tabel3[[#This Row],[Verkoopprijs per stuk oud]]*1.04</f>
        <v>515.56617122400007</v>
      </c>
      <c r="V186" s="162" t="s">
        <v>774</v>
      </c>
      <c r="W186" s="156" t="s">
        <v>12</v>
      </c>
    </row>
    <row r="187" spans="1:23" ht="20.100000000000001" customHeight="1" x14ac:dyDescent="0.2">
      <c r="A187" s="77" t="s">
        <v>256</v>
      </c>
      <c r="B187" s="77" t="s">
        <v>256</v>
      </c>
      <c r="C187" s="77" t="s">
        <v>256</v>
      </c>
      <c r="D187" s="77" t="s">
        <v>256</v>
      </c>
      <c r="E187" s="77" t="s">
        <v>256</v>
      </c>
      <c r="F187" s="77" t="s">
        <v>256</v>
      </c>
      <c r="G187" s="82">
        <v>73344</v>
      </c>
      <c r="H187" s="82"/>
      <c r="I187" s="79" t="s">
        <v>708</v>
      </c>
      <c r="J187" s="90" t="s">
        <v>761</v>
      </c>
      <c r="K187" s="15">
        <f>Tabel3[[#This Row],[Artikelnummer gAvilar]]</f>
        <v>73344</v>
      </c>
      <c r="L187" s="79" t="str">
        <f t="shared" si="26"/>
        <v>8718558733449</v>
      </c>
      <c r="M187" s="17">
        <v>8718558</v>
      </c>
      <c r="N187" s="17">
        <f t="shared" si="27"/>
        <v>34</v>
      </c>
      <c r="O187" s="17">
        <f t="shared" si="28"/>
        <v>102</v>
      </c>
      <c r="P187" s="17">
        <f t="shared" si="29"/>
        <v>29</v>
      </c>
      <c r="Q187" s="17">
        <f t="shared" si="30"/>
        <v>131</v>
      </c>
      <c r="R187" s="17">
        <f t="shared" si="31"/>
        <v>140</v>
      </c>
      <c r="S187" s="149">
        <f t="shared" si="32"/>
        <v>9</v>
      </c>
      <c r="T187" s="164">
        <v>529.59189257999992</v>
      </c>
      <c r="U187" s="160">
        <f>Tabel3[[#This Row],[Verkoopprijs per stuk oud]]*1.04</f>
        <v>550.77556828319996</v>
      </c>
      <c r="V187" s="162" t="s">
        <v>774</v>
      </c>
      <c r="W187" s="156" t="s">
        <v>12</v>
      </c>
    </row>
    <row r="188" spans="1:23" ht="20.100000000000001" customHeight="1" x14ac:dyDescent="0.2">
      <c r="A188" s="77" t="s">
        <v>256</v>
      </c>
      <c r="B188" s="77" t="s">
        <v>256</v>
      </c>
      <c r="C188" s="77" t="s">
        <v>256</v>
      </c>
      <c r="D188" s="77" t="s">
        <v>256</v>
      </c>
      <c r="E188" s="77" t="s">
        <v>256</v>
      </c>
      <c r="F188" s="77" t="s">
        <v>256</v>
      </c>
      <c r="G188" s="82">
        <v>73345</v>
      </c>
      <c r="H188" s="82"/>
      <c r="I188" s="79" t="s">
        <v>702</v>
      </c>
      <c r="J188" s="90" t="s">
        <v>761</v>
      </c>
      <c r="K188" s="15">
        <f>Tabel3[[#This Row],[Artikelnummer gAvilar]]</f>
        <v>73345</v>
      </c>
      <c r="L188" s="79" t="str">
        <f t="shared" si="26"/>
        <v>8718558733456</v>
      </c>
      <c r="M188" s="17">
        <v>8718558</v>
      </c>
      <c r="N188" s="17">
        <f t="shared" si="27"/>
        <v>35</v>
      </c>
      <c r="O188" s="17">
        <f t="shared" si="28"/>
        <v>105</v>
      </c>
      <c r="P188" s="17">
        <f t="shared" si="29"/>
        <v>29</v>
      </c>
      <c r="Q188" s="17">
        <f t="shared" si="30"/>
        <v>134</v>
      </c>
      <c r="R188" s="17">
        <f t="shared" si="31"/>
        <v>140</v>
      </c>
      <c r="S188" s="149">
        <f t="shared" si="32"/>
        <v>6</v>
      </c>
      <c r="T188" s="164">
        <v>481.22733618000001</v>
      </c>
      <c r="U188" s="160">
        <f>Tabel3[[#This Row],[Verkoopprijs per stuk oud]]*1.04</f>
        <v>500.47642962720005</v>
      </c>
      <c r="V188" s="162" t="s">
        <v>774</v>
      </c>
      <c r="W188" s="156" t="s">
        <v>12</v>
      </c>
    </row>
    <row r="189" spans="1:23" ht="20.100000000000001" customHeight="1" x14ac:dyDescent="0.2">
      <c r="A189" s="77" t="s">
        <v>256</v>
      </c>
      <c r="B189" s="77" t="s">
        <v>256</v>
      </c>
      <c r="C189" s="77" t="s">
        <v>256</v>
      </c>
      <c r="D189" s="77" t="s">
        <v>256</v>
      </c>
      <c r="E189" s="77" t="s">
        <v>256</v>
      </c>
      <c r="F189" s="77" t="s">
        <v>256</v>
      </c>
      <c r="G189" s="82">
        <v>73346</v>
      </c>
      <c r="H189" s="82"/>
      <c r="I189" s="79" t="s">
        <v>709</v>
      </c>
      <c r="J189" s="90" t="s">
        <v>761</v>
      </c>
      <c r="K189" s="15">
        <f>Tabel3[[#This Row],[Artikelnummer gAvilar]]</f>
        <v>73346</v>
      </c>
      <c r="L189" s="79" t="str">
        <f t="shared" si="26"/>
        <v>8718558733463</v>
      </c>
      <c r="M189" s="17">
        <v>8718558</v>
      </c>
      <c r="N189" s="17">
        <f t="shared" si="27"/>
        <v>36</v>
      </c>
      <c r="O189" s="17">
        <f t="shared" si="28"/>
        <v>108</v>
      </c>
      <c r="P189" s="17">
        <f t="shared" si="29"/>
        <v>29</v>
      </c>
      <c r="Q189" s="17">
        <f t="shared" si="30"/>
        <v>137</v>
      </c>
      <c r="R189" s="17">
        <f t="shared" si="31"/>
        <v>140</v>
      </c>
      <c r="S189" s="149">
        <f t="shared" si="32"/>
        <v>3</v>
      </c>
      <c r="T189" s="164">
        <v>511.45518392999992</v>
      </c>
      <c r="U189" s="160">
        <f>Tabel3[[#This Row],[Verkoopprijs per stuk oud]]*1.04</f>
        <v>531.91339128719994</v>
      </c>
      <c r="V189" s="162" t="s">
        <v>774</v>
      </c>
      <c r="W189" s="156" t="s">
        <v>12</v>
      </c>
    </row>
    <row r="190" spans="1:23" ht="20.100000000000001" customHeight="1" x14ac:dyDescent="0.2">
      <c r="A190" s="77" t="s">
        <v>256</v>
      </c>
      <c r="B190" s="77" t="s">
        <v>256</v>
      </c>
      <c r="C190" s="77" t="s">
        <v>256</v>
      </c>
      <c r="D190" s="77" t="s">
        <v>256</v>
      </c>
      <c r="E190" s="77" t="s">
        <v>256</v>
      </c>
      <c r="F190" s="77" t="s">
        <v>256</v>
      </c>
      <c r="G190" s="82">
        <v>73347</v>
      </c>
      <c r="H190" s="82"/>
      <c r="I190" s="79" t="s">
        <v>703</v>
      </c>
      <c r="J190" s="90" t="s">
        <v>761</v>
      </c>
      <c r="K190" s="15">
        <f>Tabel3[[#This Row],[Artikelnummer gAvilar]]</f>
        <v>73347</v>
      </c>
      <c r="L190" s="79" t="str">
        <f t="shared" si="26"/>
        <v>8718558733470</v>
      </c>
      <c r="M190" s="17">
        <v>8718558</v>
      </c>
      <c r="N190" s="17">
        <f t="shared" si="27"/>
        <v>37</v>
      </c>
      <c r="O190" s="17">
        <f t="shared" si="28"/>
        <v>111</v>
      </c>
      <c r="P190" s="17">
        <f t="shared" si="29"/>
        <v>29</v>
      </c>
      <c r="Q190" s="17">
        <f t="shared" si="30"/>
        <v>140</v>
      </c>
      <c r="R190" s="17">
        <f t="shared" si="31"/>
        <v>140</v>
      </c>
      <c r="S190" s="149">
        <f t="shared" si="32"/>
        <v>0</v>
      </c>
      <c r="T190" s="164">
        <v>393.56657770499999</v>
      </c>
      <c r="U190" s="160">
        <f>Tabel3[[#This Row],[Verkoopprijs per stuk oud]]*1.04</f>
        <v>409.30924081320001</v>
      </c>
      <c r="V190" s="161" t="s">
        <v>778</v>
      </c>
      <c r="W190" s="152" t="s">
        <v>32</v>
      </c>
    </row>
    <row r="191" spans="1:23" ht="20.100000000000001" customHeight="1" x14ac:dyDescent="0.2">
      <c r="A191" s="77" t="s">
        <v>256</v>
      </c>
      <c r="B191" s="77" t="s">
        <v>256</v>
      </c>
      <c r="C191" s="77" t="s">
        <v>256</v>
      </c>
      <c r="D191" s="77" t="s">
        <v>256</v>
      </c>
      <c r="E191" s="77" t="s">
        <v>256</v>
      </c>
      <c r="F191" s="77" t="s">
        <v>256</v>
      </c>
      <c r="G191" s="82">
        <v>73348</v>
      </c>
      <c r="H191" s="82"/>
      <c r="I191" s="79" t="s">
        <v>714</v>
      </c>
      <c r="J191" s="90" t="s">
        <v>761</v>
      </c>
      <c r="K191" s="15">
        <f>Tabel3[[#This Row],[Artikelnummer gAvilar]]</f>
        <v>73348</v>
      </c>
      <c r="L191" s="79" t="str">
        <f t="shared" si="26"/>
        <v>8718558733487</v>
      </c>
      <c r="M191" s="17">
        <v>8718558</v>
      </c>
      <c r="N191" s="17">
        <f t="shared" si="27"/>
        <v>38</v>
      </c>
      <c r="O191" s="17">
        <f t="shared" si="28"/>
        <v>114</v>
      </c>
      <c r="P191" s="17">
        <f t="shared" si="29"/>
        <v>29</v>
      </c>
      <c r="Q191" s="17">
        <f t="shared" si="30"/>
        <v>143</v>
      </c>
      <c r="R191" s="17">
        <f t="shared" si="31"/>
        <v>150</v>
      </c>
      <c r="S191" s="149">
        <f t="shared" si="32"/>
        <v>7</v>
      </c>
      <c r="T191" s="164">
        <v>418.95796981499996</v>
      </c>
      <c r="U191" s="160">
        <f>Tabel3[[#This Row],[Verkoopprijs per stuk oud]]*1.04</f>
        <v>435.71628860759995</v>
      </c>
      <c r="V191" s="161" t="s">
        <v>778</v>
      </c>
      <c r="W191" s="152" t="s">
        <v>32</v>
      </c>
    </row>
    <row r="192" spans="1:23" ht="20.100000000000001" customHeight="1" x14ac:dyDescent="0.2">
      <c r="A192" s="77" t="s">
        <v>256</v>
      </c>
      <c r="B192" s="77" t="s">
        <v>256</v>
      </c>
      <c r="C192" s="77" t="s">
        <v>256</v>
      </c>
      <c r="D192" s="77" t="s">
        <v>256</v>
      </c>
      <c r="E192" s="77" t="s">
        <v>256</v>
      </c>
      <c r="F192" s="77" t="s">
        <v>256</v>
      </c>
      <c r="G192" s="82">
        <v>73349</v>
      </c>
      <c r="H192" s="82"/>
      <c r="I192" s="79" t="s">
        <v>704</v>
      </c>
      <c r="J192" s="90" t="s">
        <v>761</v>
      </c>
      <c r="K192" s="15">
        <f>Tabel3[[#This Row],[Artikelnummer gAvilar]]</f>
        <v>73349</v>
      </c>
      <c r="L192" s="79" t="str">
        <f t="shared" si="26"/>
        <v>8718558733494</v>
      </c>
      <c r="M192" s="17">
        <v>8718558</v>
      </c>
      <c r="N192" s="17">
        <f t="shared" si="27"/>
        <v>39</v>
      </c>
      <c r="O192" s="17">
        <f t="shared" si="28"/>
        <v>117</v>
      </c>
      <c r="P192" s="17">
        <f t="shared" si="29"/>
        <v>29</v>
      </c>
      <c r="Q192" s="17">
        <f t="shared" si="30"/>
        <v>146</v>
      </c>
      <c r="R192" s="17">
        <f t="shared" si="31"/>
        <v>150</v>
      </c>
      <c r="S192" s="149">
        <f t="shared" si="32"/>
        <v>4</v>
      </c>
      <c r="T192" s="164">
        <v>415.93518504000002</v>
      </c>
      <c r="U192" s="160">
        <f>Tabel3[[#This Row],[Verkoopprijs per stuk oud]]*1.04</f>
        <v>432.57259244160002</v>
      </c>
      <c r="V192" s="161" t="s">
        <v>778</v>
      </c>
      <c r="W192" s="152" t="s">
        <v>32</v>
      </c>
    </row>
    <row r="193" spans="1:23" ht="20.100000000000001" customHeight="1" x14ac:dyDescent="0.2">
      <c r="A193" s="77" t="s">
        <v>256</v>
      </c>
      <c r="B193" s="77" t="s">
        <v>256</v>
      </c>
      <c r="C193" s="77" t="s">
        <v>256</v>
      </c>
      <c r="D193" s="77" t="s">
        <v>256</v>
      </c>
      <c r="E193" s="77" t="s">
        <v>256</v>
      </c>
      <c r="F193" s="77" t="s">
        <v>256</v>
      </c>
      <c r="G193" s="82">
        <v>73350</v>
      </c>
      <c r="H193" s="82"/>
      <c r="I193" s="79" t="s">
        <v>712</v>
      </c>
      <c r="J193" s="90" t="s">
        <v>761</v>
      </c>
      <c r="K193" s="15">
        <f>Tabel3[[#This Row],[Artikelnummer gAvilar]]</f>
        <v>73350</v>
      </c>
      <c r="L193" s="79" t="str">
        <f t="shared" si="26"/>
        <v>8718558733500</v>
      </c>
      <c r="M193" s="17">
        <v>8718558</v>
      </c>
      <c r="N193" s="17">
        <f t="shared" si="27"/>
        <v>30</v>
      </c>
      <c r="O193" s="17">
        <f t="shared" si="28"/>
        <v>90</v>
      </c>
      <c r="P193" s="17">
        <f t="shared" si="29"/>
        <v>30</v>
      </c>
      <c r="Q193" s="17">
        <f t="shared" si="30"/>
        <v>120</v>
      </c>
      <c r="R193" s="17">
        <f t="shared" si="31"/>
        <v>120</v>
      </c>
      <c r="S193" s="149">
        <f t="shared" si="32"/>
        <v>0</v>
      </c>
      <c r="T193" s="164">
        <v>443.74480496999996</v>
      </c>
      <c r="U193" s="160">
        <f>Tabel3[[#This Row],[Verkoopprijs per stuk oud]]*1.04</f>
        <v>461.4945971688</v>
      </c>
      <c r="V193" s="161" t="s">
        <v>778</v>
      </c>
      <c r="W193" s="152" t="s">
        <v>32</v>
      </c>
    </row>
    <row r="194" spans="1:23" ht="20.100000000000001" customHeight="1" x14ac:dyDescent="0.2">
      <c r="A194" s="77" t="s">
        <v>256</v>
      </c>
      <c r="B194" s="77" t="s">
        <v>256</v>
      </c>
      <c r="C194" s="77" t="s">
        <v>256</v>
      </c>
      <c r="D194" s="77" t="s">
        <v>256</v>
      </c>
      <c r="E194" s="77" t="s">
        <v>256</v>
      </c>
      <c r="F194" s="77" t="s">
        <v>256</v>
      </c>
      <c r="G194" s="82">
        <v>73351</v>
      </c>
      <c r="H194" s="82"/>
      <c r="I194" s="79" t="s">
        <v>705</v>
      </c>
      <c r="J194" s="90" t="s">
        <v>761</v>
      </c>
      <c r="K194" s="15">
        <f>Tabel3[[#This Row],[Artikelnummer gAvilar]]</f>
        <v>73351</v>
      </c>
      <c r="L194" s="79" t="str">
        <f t="shared" si="26"/>
        <v>8718558733517</v>
      </c>
      <c r="M194" s="17">
        <v>8718558</v>
      </c>
      <c r="N194" s="17">
        <f t="shared" si="27"/>
        <v>31</v>
      </c>
      <c r="O194" s="17">
        <f t="shared" si="28"/>
        <v>93</v>
      </c>
      <c r="P194" s="17">
        <f t="shared" si="29"/>
        <v>30</v>
      </c>
      <c r="Q194" s="17">
        <f t="shared" si="30"/>
        <v>123</v>
      </c>
      <c r="R194" s="17">
        <f t="shared" si="31"/>
        <v>130</v>
      </c>
      <c r="S194" s="149">
        <f t="shared" si="32"/>
        <v>7</v>
      </c>
      <c r="T194" s="164">
        <v>418.95796981499996</v>
      </c>
      <c r="U194" s="160">
        <f>Tabel3[[#This Row],[Verkoopprijs per stuk oud]]*1.04</f>
        <v>435.71628860759995</v>
      </c>
      <c r="V194" s="161" t="s">
        <v>778</v>
      </c>
      <c r="W194" s="152" t="s">
        <v>32</v>
      </c>
    </row>
    <row r="195" spans="1:23" ht="20.100000000000001" customHeight="1" x14ac:dyDescent="0.2">
      <c r="A195" s="77" t="s">
        <v>256</v>
      </c>
      <c r="B195" s="77" t="s">
        <v>256</v>
      </c>
      <c r="C195" s="77" t="s">
        <v>256</v>
      </c>
      <c r="D195" s="77" t="s">
        <v>256</v>
      </c>
      <c r="E195" s="77" t="s">
        <v>256</v>
      </c>
      <c r="F195" s="77" t="s">
        <v>256</v>
      </c>
      <c r="G195" s="82">
        <v>73352</v>
      </c>
      <c r="H195" s="82"/>
      <c r="I195" s="79" t="s">
        <v>713</v>
      </c>
      <c r="J195" s="90" t="s">
        <v>761</v>
      </c>
      <c r="K195" s="15">
        <f>Tabel3[[#This Row],[Artikelnummer gAvilar]]</f>
        <v>73352</v>
      </c>
      <c r="L195" s="79" t="str">
        <f t="shared" si="26"/>
        <v>8718558733524</v>
      </c>
      <c r="M195" s="17">
        <v>8718558</v>
      </c>
      <c r="N195" s="17">
        <f t="shared" si="27"/>
        <v>32</v>
      </c>
      <c r="O195" s="17">
        <f t="shared" si="28"/>
        <v>96</v>
      </c>
      <c r="P195" s="17">
        <f t="shared" si="29"/>
        <v>30</v>
      </c>
      <c r="Q195" s="17">
        <f t="shared" si="30"/>
        <v>126</v>
      </c>
      <c r="R195" s="17">
        <f t="shared" si="31"/>
        <v>130</v>
      </c>
      <c r="S195" s="149">
        <f t="shared" si="32"/>
        <v>4</v>
      </c>
      <c r="T195" s="164">
        <v>444.34936192499993</v>
      </c>
      <c r="U195" s="160">
        <f>Tabel3[[#This Row],[Verkoopprijs per stuk oud]]*1.04</f>
        <v>462.12333640199995</v>
      </c>
      <c r="V195" s="161" t="s">
        <v>778</v>
      </c>
      <c r="W195" s="152" t="s">
        <v>32</v>
      </c>
    </row>
    <row r="196" spans="1:23" ht="20.100000000000001" customHeight="1" x14ac:dyDescent="0.2">
      <c r="A196" s="77" t="s">
        <v>256</v>
      </c>
      <c r="B196" s="77" t="s">
        <v>256</v>
      </c>
      <c r="C196" s="77" t="s">
        <v>256</v>
      </c>
      <c r="D196" s="77" t="s">
        <v>256</v>
      </c>
      <c r="E196" s="77" t="s">
        <v>256</v>
      </c>
      <c r="F196" s="77" t="s">
        <v>256</v>
      </c>
      <c r="G196" s="102">
        <v>73357</v>
      </c>
      <c r="H196" s="102"/>
      <c r="I196" s="94" t="s">
        <v>534</v>
      </c>
      <c r="J196" s="90" t="s">
        <v>761</v>
      </c>
      <c r="K196" s="15">
        <f>Tabel3[[#This Row],[Artikelnummer gAvilar]]</f>
        <v>73357</v>
      </c>
      <c r="L196" s="79" t="str">
        <f t="shared" si="26"/>
        <v>8718558733579</v>
      </c>
      <c r="M196" s="17">
        <v>8718558</v>
      </c>
      <c r="N196" s="17">
        <f t="shared" si="27"/>
        <v>37</v>
      </c>
      <c r="O196" s="17">
        <f t="shared" si="28"/>
        <v>111</v>
      </c>
      <c r="P196" s="17">
        <f t="shared" si="29"/>
        <v>30</v>
      </c>
      <c r="Q196" s="17">
        <f t="shared" si="30"/>
        <v>141</v>
      </c>
      <c r="R196" s="17">
        <f t="shared" si="31"/>
        <v>150</v>
      </c>
      <c r="S196" s="149">
        <f t="shared" si="32"/>
        <v>9</v>
      </c>
      <c r="T196" s="164">
        <v>81.985907812499988</v>
      </c>
      <c r="U196" s="160">
        <f>Tabel3[[#This Row],[Verkoopprijs per stuk oud]]*1.04</f>
        <v>85.265344124999984</v>
      </c>
      <c r="V196" s="161" t="s">
        <v>778</v>
      </c>
      <c r="W196" s="156" t="s">
        <v>12</v>
      </c>
    </row>
    <row r="197" spans="1:23" ht="20.100000000000001" customHeight="1" x14ac:dyDescent="0.2">
      <c r="A197" s="77" t="s">
        <v>256</v>
      </c>
      <c r="B197" s="77" t="s">
        <v>256</v>
      </c>
      <c r="C197" s="77" t="s">
        <v>256</v>
      </c>
      <c r="D197" s="77" t="s">
        <v>256</v>
      </c>
      <c r="E197" s="77" t="s">
        <v>256</v>
      </c>
      <c r="F197" s="77" t="s">
        <v>256</v>
      </c>
      <c r="G197" s="102">
        <v>73358</v>
      </c>
      <c r="H197" s="102"/>
      <c r="I197" s="94" t="s">
        <v>535</v>
      </c>
      <c r="J197" s="90" t="s">
        <v>761</v>
      </c>
      <c r="K197" s="15">
        <f>Tabel3[[#This Row],[Artikelnummer gAvilar]]</f>
        <v>73358</v>
      </c>
      <c r="L197" s="79" t="str">
        <f t="shared" si="26"/>
        <v>8718558733586</v>
      </c>
      <c r="M197" s="17">
        <v>8718558</v>
      </c>
      <c r="N197" s="17">
        <f t="shared" si="27"/>
        <v>38</v>
      </c>
      <c r="O197" s="17">
        <f t="shared" si="28"/>
        <v>114</v>
      </c>
      <c r="P197" s="17">
        <f t="shared" si="29"/>
        <v>30</v>
      </c>
      <c r="Q197" s="17">
        <f t="shared" si="30"/>
        <v>144</v>
      </c>
      <c r="R197" s="17">
        <f t="shared" si="31"/>
        <v>150</v>
      </c>
      <c r="S197" s="149">
        <f t="shared" si="32"/>
        <v>6</v>
      </c>
      <c r="T197" s="164">
        <v>113.79358836</v>
      </c>
      <c r="U197" s="160">
        <f>Tabel3[[#This Row],[Verkoopprijs per stuk oud]]*1.04</f>
        <v>118.3453318944</v>
      </c>
      <c r="V197" s="161" t="s">
        <v>778</v>
      </c>
      <c r="W197" s="156" t="s">
        <v>12</v>
      </c>
    </row>
    <row r="198" spans="1:23" ht="20.100000000000001" customHeight="1" x14ac:dyDescent="0.2">
      <c r="A198" s="77" t="s">
        <v>256</v>
      </c>
      <c r="B198" s="77" t="s">
        <v>256</v>
      </c>
      <c r="C198" s="77" t="s">
        <v>256</v>
      </c>
      <c r="D198" s="77" t="s">
        <v>256</v>
      </c>
      <c r="E198" s="77" t="s">
        <v>256</v>
      </c>
      <c r="F198" s="77" t="s">
        <v>256</v>
      </c>
      <c r="G198" s="102">
        <v>73359</v>
      </c>
      <c r="H198" s="102"/>
      <c r="I198" s="94" t="s">
        <v>536</v>
      </c>
      <c r="J198" s="79" t="s">
        <v>762</v>
      </c>
      <c r="K198" s="15">
        <f>Tabel3[[#This Row],[Artikelnummer gAvilar]]</f>
        <v>73359</v>
      </c>
      <c r="L198" s="79" t="str">
        <f t="shared" si="26"/>
        <v>8718558733593</v>
      </c>
      <c r="M198" s="17">
        <v>8718558</v>
      </c>
      <c r="N198" s="17">
        <f t="shared" si="27"/>
        <v>39</v>
      </c>
      <c r="O198" s="17">
        <f t="shared" si="28"/>
        <v>117</v>
      </c>
      <c r="P198" s="17">
        <f t="shared" si="29"/>
        <v>30</v>
      </c>
      <c r="Q198" s="17">
        <f t="shared" si="30"/>
        <v>147</v>
      </c>
      <c r="R198" s="17">
        <f t="shared" si="31"/>
        <v>150</v>
      </c>
      <c r="S198" s="149">
        <f t="shared" si="32"/>
        <v>3</v>
      </c>
      <c r="T198" s="164">
        <v>5.3201012039999993</v>
      </c>
      <c r="U198" s="160">
        <f>Tabel3[[#This Row],[Verkoopprijs per stuk oud]]*1.04</f>
        <v>5.5329052521599991</v>
      </c>
      <c r="V198" s="161" t="s">
        <v>778</v>
      </c>
      <c r="W198" s="152" t="s">
        <v>32</v>
      </c>
    </row>
    <row r="199" spans="1:23" ht="20.100000000000001" customHeight="1" x14ac:dyDescent="0.2">
      <c r="A199" s="77" t="s">
        <v>256</v>
      </c>
      <c r="B199" s="77" t="s">
        <v>256</v>
      </c>
      <c r="C199" s="77" t="s">
        <v>256</v>
      </c>
      <c r="D199" s="77" t="s">
        <v>256</v>
      </c>
      <c r="E199" s="77" t="s">
        <v>256</v>
      </c>
      <c r="F199" s="77" t="s">
        <v>256</v>
      </c>
      <c r="G199" s="102">
        <v>73360</v>
      </c>
      <c r="H199" s="102"/>
      <c r="I199" s="94" t="s">
        <v>537</v>
      </c>
      <c r="J199" s="79" t="s">
        <v>762</v>
      </c>
      <c r="K199" s="15">
        <f>Tabel3[[#This Row],[Artikelnummer gAvilar]]</f>
        <v>73360</v>
      </c>
      <c r="L199" s="79" t="str">
        <f t="shared" si="26"/>
        <v>8718558733609</v>
      </c>
      <c r="M199" s="17">
        <v>8718558</v>
      </c>
      <c r="N199" s="17">
        <f t="shared" si="27"/>
        <v>30</v>
      </c>
      <c r="O199" s="17">
        <f t="shared" si="28"/>
        <v>90</v>
      </c>
      <c r="P199" s="17">
        <f t="shared" si="29"/>
        <v>31</v>
      </c>
      <c r="Q199" s="17">
        <f t="shared" si="30"/>
        <v>121</v>
      </c>
      <c r="R199" s="17">
        <f t="shared" si="31"/>
        <v>130</v>
      </c>
      <c r="S199" s="149">
        <f t="shared" si="32"/>
        <v>9</v>
      </c>
      <c r="T199" s="164">
        <v>45.341771625</v>
      </c>
      <c r="U199" s="160">
        <f>Tabel3[[#This Row],[Verkoopprijs per stuk oud]]*1.04</f>
        <v>47.155442489999999</v>
      </c>
      <c r="V199" s="161" t="s">
        <v>778</v>
      </c>
      <c r="W199" s="152" t="s">
        <v>32</v>
      </c>
    </row>
    <row r="200" spans="1:23" ht="20.100000000000001" customHeight="1" x14ac:dyDescent="0.2">
      <c r="A200" s="77" t="s">
        <v>256</v>
      </c>
      <c r="B200" s="77" t="s">
        <v>256</v>
      </c>
      <c r="C200" s="77" t="s">
        <v>256</v>
      </c>
      <c r="D200" s="77" t="s">
        <v>256</v>
      </c>
      <c r="E200" s="77" t="s">
        <v>256</v>
      </c>
      <c r="F200" s="77" t="s">
        <v>256</v>
      </c>
      <c r="G200" s="102">
        <v>73361</v>
      </c>
      <c r="H200" s="102"/>
      <c r="I200" s="94" t="s">
        <v>538</v>
      </c>
      <c r="J200" s="79" t="s">
        <v>762</v>
      </c>
      <c r="K200" s="15">
        <f>Tabel3[[#This Row],[Artikelnummer gAvilar]]</f>
        <v>73361</v>
      </c>
      <c r="L200" s="79" t="str">
        <f t="shared" si="26"/>
        <v>8718558733616</v>
      </c>
      <c r="M200" s="17">
        <v>8718558</v>
      </c>
      <c r="N200" s="17">
        <f t="shared" si="27"/>
        <v>31</v>
      </c>
      <c r="O200" s="17">
        <f t="shared" si="28"/>
        <v>93</v>
      </c>
      <c r="P200" s="17">
        <f t="shared" si="29"/>
        <v>31</v>
      </c>
      <c r="Q200" s="17">
        <f t="shared" si="30"/>
        <v>124</v>
      </c>
      <c r="R200" s="17">
        <f t="shared" si="31"/>
        <v>130</v>
      </c>
      <c r="S200" s="149">
        <f t="shared" si="32"/>
        <v>6</v>
      </c>
      <c r="T200" s="164">
        <v>33.535800899999998</v>
      </c>
      <c r="U200" s="160">
        <f>Tabel3[[#This Row],[Verkoopprijs per stuk oud]]*1.04</f>
        <v>34.877232935999999</v>
      </c>
      <c r="V200" s="161" t="s">
        <v>778</v>
      </c>
      <c r="W200" s="152" t="s">
        <v>32</v>
      </c>
    </row>
    <row r="201" spans="1:23" ht="20.100000000000001" customHeight="1" x14ac:dyDescent="0.2">
      <c r="A201" s="77" t="s">
        <v>256</v>
      </c>
      <c r="B201" s="77" t="s">
        <v>256</v>
      </c>
      <c r="C201" s="77" t="s">
        <v>256</v>
      </c>
      <c r="D201" s="77" t="s">
        <v>256</v>
      </c>
      <c r="E201" s="77" t="s">
        <v>256</v>
      </c>
      <c r="F201" s="77" t="s">
        <v>256</v>
      </c>
      <c r="G201" s="102">
        <v>73362</v>
      </c>
      <c r="H201" s="102"/>
      <c r="I201" s="94" t="s">
        <v>539</v>
      </c>
      <c r="J201" s="79" t="s">
        <v>762</v>
      </c>
      <c r="K201" s="15">
        <f>Tabel3[[#This Row],[Artikelnummer gAvilar]]</f>
        <v>73362</v>
      </c>
      <c r="L201" s="79" t="str">
        <f t="shared" si="26"/>
        <v>8718558733623</v>
      </c>
      <c r="M201" s="17">
        <v>8718558</v>
      </c>
      <c r="N201" s="17">
        <f t="shared" si="27"/>
        <v>32</v>
      </c>
      <c r="O201" s="17">
        <f t="shared" si="28"/>
        <v>96</v>
      </c>
      <c r="P201" s="17">
        <f t="shared" si="29"/>
        <v>31</v>
      </c>
      <c r="Q201" s="17">
        <f t="shared" si="30"/>
        <v>127</v>
      </c>
      <c r="R201" s="17">
        <f t="shared" si="31"/>
        <v>130</v>
      </c>
      <c r="S201" s="149">
        <f t="shared" si="32"/>
        <v>3</v>
      </c>
      <c r="T201" s="164">
        <v>20.736303556499994</v>
      </c>
      <c r="U201" s="160">
        <f>Tabel3[[#This Row],[Verkoopprijs per stuk oud]]*1.04</f>
        <v>21.565755698759993</v>
      </c>
      <c r="V201" s="161" t="s">
        <v>778</v>
      </c>
      <c r="W201" s="152" t="s">
        <v>32</v>
      </c>
    </row>
    <row r="202" spans="1:23" ht="20.100000000000001" customHeight="1" x14ac:dyDescent="0.2">
      <c r="A202" s="77" t="s">
        <v>256</v>
      </c>
      <c r="B202" s="77" t="s">
        <v>256</v>
      </c>
      <c r="C202" s="77" t="s">
        <v>256</v>
      </c>
      <c r="D202" s="77" t="s">
        <v>256</v>
      </c>
      <c r="E202" s="77" t="s">
        <v>256</v>
      </c>
      <c r="F202" s="77" t="s">
        <v>256</v>
      </c>
      <c r="G202" s="102">
        <v>73363</v>
      </c>
      <c r="H202" s="102"/>
      <c r="I202" s="94" t="s">
        <v>540</v>
      </c>
      <c r="J202" s="79" t="s">
        <v>762</v>
      </c>
      <c r="K202" s="15">
        <f>Tabel3[[#This Row],[Artikelnummer gAvilar]]</f>
        <v>73363</v>
      </c>
      <c r="L202" s="79" t="str">
        <f t="shared" si="26"/>
        <v>8718558733630</v>
      </c>
      <c r="M202" s="17">
        <v>8718558</v>
      </c>
      <c r="N202" s="17">
        <f t="shared" si="27"/>
        <v>33</v>
      </c>
      <c r="O202" s="17">
        <f t="shared" si="28"/>
        <v>99</v>
      </c>
      <c r="P202" s="17">
        <f t="shared" si="29"/>
        <v>31</v>
      </c>
      <c r="Q202" s="17">
        <f t="shared" si="30"/>
        <v>130</v>
      </c>
      <c r="R202" s="17">
        <f t="shared" si="31"/>
        <v>130</v>
      </c>
      <c r="S202" s="149">
        <f t="shared" si="32"/>
        <v>0</v>
      </c>
      <c r="T202" s="164">
        <v>27.749164234499997</v>
      </c>
      <c r="U202" s="160">
        <f>Tabel3[[#This Row],[Verkoopprijs per stuk oud]]*1.04</f>
        <v>28.859130803879996</v>
      </c>
      <c r="V202" s="161" t="s">
        <v>778</v>
      </c>
      <c r="W202" s="152" t="s">
        <v>32</v>
      </c>
    </row>
    <row r="203" spans="1:23" ht="20.100000000000001" customHeight="1" x14ac:dyDescent="0.2">
      <c r="A203" s="77" t="s">
        <v>256</v>
      </c>
      <c r="B203" s="77" t="s">
        <v>256</v>
      </c>
      <c r="C203" s="77" t="s">
        <v>256</v>
      </c>
      <c r="D203" s="77" t="s">
        <v>256</v>
      </c>
      <c r="E203" s="77" t="s">
        <v>256</v>
      </c>
      <c r="F203" s="77" t="s">
        <v>256</v>
      </c>
      <c r="G203" s="82">
        <v>73364</v>
      </c>
      <c r="H203" s="82"/>
      <c r="I203" s="94" t="s">
        <v>541</v>
      </c>
      <c r="J203" s="90" t="s">
        <v>763</v>
      </c>
      <c r="K203" s="15">
        <f>Tabel3[[#This Row],[Artikelnummer gAvilar]]</f>
        <v>73364</v>
      </c>
      <c r="L203" s="79" t="str">
        <f t="shared" si="26"/>
        <v>8718558733647</v>
      </c>
      <c r="M203" s="17">
        <v>8718558</v>
      </c>
      <c r="N203" s="17">
        <f t="shared" si="27"/>
        <v>34</v>
      </c>
      <c r="O203" s="17">
        <f t="shared" si="28"/>
        <v>102</v>
      </c>
      <c r="P203" s="17">
        <f t="shared" si="29"/>
        <v>31</v>
      </c>
      <c r="Q203" s="17">
        <f t="shared" si="30"/>
        <v>133</v>
      </c>
      <c r="R203" s="17">
        <f t="shared" si="31"/>
        <v>140</v>
      </c>
      <c r="S203" s="149">
        <f t="shared" si="32"/>
        <v>7</v>
      </c>
      <c r="T203" s="164">
        <v>610.60252454999988</v>
      </c>
      <c r="U203" s="160">
        <f>Tabel3[[#This Row],[Verkoopprijs per stuk oud]]*1.04</f>
        <v>635.02662553199991</v>
      </c>
      <c r="V203" s="161" t="s">
        <v>778</v>
      </c>
      <c r="W203" s="152" t="s">
        <v>32</v>
      </c>
    </row>
    <row r="204" spans="1:23" ht="20.100000000000001" customHeight="1" x14ac:dyDescent="0.2">
      <c r="A204" s="77" t="s">
        <v>256</v>
      </c>
      <c r="B204" s="77" t="s">
        <v>256</v>
      </c>
      <c r="C204" s="77" t="s">
        <v>256</v>
      </c>
      <c r="D204" s="77" t="s">
        <v>256</v>
      </c>
      <c r="E204" s="77" t="s">
        <v>256</v>
      </c>
      <c r="F204" s="77" t="s">
        <v>256</v>
      </c>
      <c r="G204" s="82">
        <v>73365</v>
      </c>
      <c r="H204" s="82"/>
      <c r="I204" s="94" t="s">
        <v>542</v>
      </c>
      <c r="J204" s="90" t="s">
        <v>763</v>
      </c>
      <c r="K204" s="15">
        <f>Tabel3[[#This Row],[Artikelnummer gAvilar]]</f>
        <v>73365</v>
      </c>
      <c r="L204" s="79" t="str">
        <f t="shared" si="26"/>
        <v>8718558733654</v>
      </c>
      <c r="M204" s="17">
        <v>8718558</v>
      </c>
      <c r="N204" s="17">
        <f t="shared" si="27"/>
        <v>35</v>
      </c>
      <c r="O204" s="17">
        <f t="shared" si="28"/>
        <v>105</v>
      </c>
      <c r="P204" s="17">
        <f t="shared" si="29"/>
        <v>31</v>
      </c>
      <c r="Q204" s="17">
        <f t="shared" si="30"/>
        <v>136</v>
      </c>
      <c r="R204" s="17">
        <f t="shared" si="31"/>
        <v>140</v>
      </c>
      <c r="S204" s="149">
        <f t="shared" si="32"/>
        <v>4</v>
      </c>
      <c r="T204" s="164">
        <v>610.60252454999988</v>
      </c>
      <c r="U204" s="160">
        <f>Tabel3[[#This Row],[Verkoopprijs per stuk oud]]*1.04</f>
        <v>635.02662553199991</v>
      </c>
      <c r="V204" s="161" t="s">
        <v>778</v>
      </c>
      <c r="W204" s="152" t="s">
        <v>32</v>
      </c>
    </row>
    <row r="205" spans="1:23" ht="20.100000000000001" customHeight="1" x14ac:dyDescent="0.2">
      <c r="A205" s="77" t="s">
        <v>256</v>
      </c>
      <c r="B205" s="77" t="s">
        <v>256</v>
      </c>
      <c r="C205" s="77" t="s">
        <v>256</v>
      </c>
      <c r="D205" s="77" t="s">
        <v>256</v>
      </c>
      <c r="E205" s="77" t="s">
        <v>256</v>
      </c>
      <c r="F205" s="77" t="s">
        <v>256</v>
      </c>
      <c r="G205" s="82">
        <v>73366</v>
      </c>
      <c r="H205" s="82"/>
      <c r="I205" s="94" t="s">
        <v>543</v>
      </c>
      <c r="J205" s="90" t="s">
        <v>763</v>
      </c>
      <c r="K205" s="15">
        <f>Tabel3[[#This Row],[Artikelnummer gAvilar]]</f>
        <v>73366</v>
      </c>
      <c r="L205" s="79" t="str">
        <f t="shared" si="26"/>
        <v>8718558733661</v>
      </c>
      <c r="M205" s="17">
        <v>8718558</v>
      </c>
      <c r="N205" s="17">
        <f t="shared" si="27"/>
        <v>36</v>
      </c>
      <c r="O205" s="17">
        <f t="shared" si="28"/>
        <v>108</v>
      </c>
      <c r="P205" s="17">
        <f t="shared" si="29"/>
        <v>31</v>
      </c>
      <c r="Q205" s="17">
        <f t="shared" si="30"/>
        <v>139</v>
      </c>
      <c r="R205" s="17">
        <f t="shared" si="31"/>
        <v>140</v>
      </c>
      <c r="S205" s="149">
        <f t="shared" si="32"/>
        <v>1</v>
      </c>
      <c r="T205" s="164">
        <v>843.96150918000001</v>
      </c>
      <c r="U205" s="160">
        <f>Tabel3[[#This Row],[Verkoopprijs per stuk oud]]*1.04</f>
        <v>877.71996954720009</v>
      </c>
      <c r="V205" s="161" t="s">
        <v>778</v>
      </c>
      <c r="W205" s="152" t="s">
        <v>32</v>
      </c>
    </row>
    <row r="206" spans="1:23" ht="20.100000000000001" customHeight="1" x14ac:dyDescent="0.2">
      <c r="A206" s="77" t="s">
        <v>256</v>
      </c>
      <c r="B206" s="77" t="s">
        <v>256</v>
      </c>
      <c r="C206" s="77" t="s">
        <v>256</v>
      </c>
      <c r="D206" s="77" t="s">
        <v>256</v>
      </c>
      <c r="E206" s="77" t="s">
        <v>256</v>
      </c>
      <c r="F206" s="77" t="s">
        <v>256</v>
      </c>
      <c r="G206" s="82">
        <v>73367</v>
      </c>
      <c r="H206" s="82"/>
      <c r="I206" s="94" t="s">
        <v>544</v>
      </c>
      <c r="J206" s="90" t="s">
        <v>763</v>
      </c>
      <c r="K206" s="15">
        <f>Tabel3[[#This Row],[Artikelnummer gAvilar]]</f>
        <v>73367</v>
      </c>
      <c r="L206" s="79" t="str">
        <f t="shared" ref="L206:L269" si="33">M206&amp;K206&amp;S206</f>
        <v>8718558733678</v>
      </c>
      <c r="M206" s="17">
        <v>8718558</v>
      </c>
      <c r="N206" s="17">
        <f t="shared" ref="N206:N269" si="34">(SUM(LEFT(K206,1),LEFT(K206,3),RIGHT(K206,1))-(10*(LEFT(K206,2)))+7+8+5)</f>
        <v>37</v>
      </c>
      <c r="O206" s="17">
        <f t="shared" ref="O206:O269" si="35">3*N206</f>
        <v>111</v>
      </c>
      <c r="P206" s="17">
        <f t="shared" ref="P206:P269" si="36">SUM(LEFT(K206,2)-(10*LEFT(K206,1)))+LEFT(K206,4)-(10*LEFT(K206,3))+8+1+5+8</f>
        <v>31</v>
      </c>
      <c r="Q206" s="17">
        <f t="shared" ref="Q206:Q269" si="37">O206+P206</f>
        <v>142</v>
      </c>
      <c r="R206" s="17">
        <f t="shared" ref="R206:R269" si="38">CEILING(Q206,10)</f>
        <v>150</v>
      </c>
      <c r="S206" s="149">
        <f t="shared" ref="S206:S269" si="39">R206-Q206</f>
        <v>8</v>
      </c>
      <c r="T206" s="164">
        <v>852.42530654999985</v>
      </c>
      <c r="U206" s="160">
        <f>Tabel3[[#This Row],[Verkoopprijs per stuk oud]]*1.04</f>
        <v>886.52231881199987</v>
      </c>
      <c r="V206" s="161" t="s">
        <v>778</v>
      </c>
      <c r="W206" s="152" t="s">
        <v>32</v>
      </c>
    </row>
    <row r="207" spans="1:23" ht="20.100000000000001" customHeight="1" x14ac:dyDescent="0.2">
      <c r="A207" s="77" t="s">
        <v>256</v>
      </c>
      <c r="B207" s="77" t="s">
        <v>256</v>
      </c>
      <c r="C207" s="77" t="s">
        <v>256</v>
      </c>
      <c r="D207" s="77" t="s">
        <v>256</v>
      </c>
      <c r="E207" s="77" t="s">
        <v>256</v>
      </c>
      <c r="F207" s="77" t="s">
        <v>256</v>
      </c>
      <c r="G207" s="82">
        <v>73368</v>
      </c>
      <c r="H207" s="82"/>
      <c r="I207" s="94" t="s">
        <v>545</v>
      </c>
      <c r="J207" s="90" t="s">
        <v>763</v>
      </c>
      <c r="K207" s="15">
        <f>Tabel3[[#This Row],[Artikelnummer gAvilar]]</f>
        <v>73368</v>
      </c>
      <c r="L207" s="79" t="str">
        <f t="shared" si="33"/>
        <v>8718558733685</v>
      </c>
      <c r="M207" s="17">
        <v>8718558</v>
      </c>
      <c r="N207" s="17">
        <f t="shared" si="34"/>
        <v>38</v>
      </c>
      <c r="O207" s="17">
        <f t="shared" si="35"/>
        <v>114</v>
      </c>
      <c r="P207" s="17">
        <f t="shared" si="36"/>
        <v>31</v>
      </c>
      <c r="Q207" s="17">
        <f t="shared" si="37"/>
        <v>145</v>
      </c>
      <c r="R207" s="17">
        <f t="shared" si="38"/>
        <v>150</v>
      </c>
      <c r="S207" s="149">
        <f t="shared" si="39"/>
        <v>5</v>
      </c>
      <c r="T207" s="164">
        <v>978.17315318999988</v>
      </c>
      <c r="U207" s="160">
        <f>Tabel3[[#This Row],[Verkoopprijs per stuk oud]]*1.04</f>
        <v>1017.3000793176</v>
      </c>
      <c r="V207" s="161" t="s">
        <v>778</v>
      </c>
      <c r="W207" s="152" t="s">
        <v>32</v>
      </c>
    </row>
    <row r="208" spans="1:23" ht="20.100000000000001" customHeight="1" x14ac:dyDescent="0.2">
      <c r="A208" s="77" t="s">
        <v>256</v>
      </c>
      <c r="B208" s="77" t="s">
        <v>256</v>
      </c>
      <c r="C208" s="77" t="s">
        <v>256</v>
      </c>
      <c r="D208" s="77" t="s">
        <v>256</v>
      </c>
      <c r="E208" s="77" t="s">
        <v>256</v>
      </c>
      <c r="F208" s="77" t="s">
        <v>256</v>
      </c>
      <c r="G208" s="82">
        <v>73369</v>
      </c>
      <c r="H208" s="82"/>
      <c r="I208" s="94" t="s">
        <v>546</v>
      </c>
      <c r="J208" s="90" t="s">
        <v>763</v>
      </c>
      <c r="K208" s="15">
        <f>Tabel3[[#This Row],[Artikelnummer gAvilar]]</f>
        <v>73369</v>
      </c>
      <c r="L208" s="79" t="str">
        <f t="shared" si="33"/>
        <v>8718558733692</v>
      </c>
      <c r="M208" s="17">
        <v>8718558</v>
      </c>
      <c r="N208" s="17">
        <f t="shared" si="34"/>
        <v>39</v>
      </c>
      <c r="O208" s="17">
        <f t="shared" si="35"/>
        <v>117</v>
      </c>
      <c r="P208" s="17">
        <f t="shared" si="36"/>
        <v>31</v>
      </c>
      <c r="Q208" s="17">
        <f t="shared" si="37"/>
        <v>148</v>
      </c>
      <c r="R208" s="17">
        <f t="shared" si="38"/>
        <v>150</v>
      </c>
      <c r="S208" s="149">
        <f t="shared" si="39"/>
        <v>2</v>
      </c>
      <c r="T208" s="164">
        <v>1614.108375</v>
      </c>
      <c r="U208" s="160">
        <f>Tabel3[[#This Row],[Verkoopprijs per stuk oud]]*1.04</f>
        <v>1678.6727100000001</v>
      </c>
      <c r="V208" s="161" t="s">
        <v>778</v>
      </c>
      <c r="W208" s="152" t="s">
        <v>32</v>
      </c>
    </row>
    <row r="209" spans="1:23" ht="20.100000000000001" customHeight="1" x14ac:dyDescent="0.2">
      <c r="A209" s="77" t="s">
        <v>256</v>
      </c>
      <c r="B209" s="77" t="s">
        <v>256</v>
      </c>
      <c r="C209" s="77" t="s">
        <v>256</v>
      </c>
      <c r="D209" s="77" t="s">
        <v>256</v>
      </c>
      <c r="E209" s="77" t="s">
        <v>256</v>
      </c>
      <c r="F209" s="77" t="s">
        <v>256</v>
      </c>
      <c r="G209" s="102">
        <v>73370</v>
      </c>
      <c r="H209" s="102"/>
      <c r="I209" s="79" t="s">
        <v>547</v>
      </c>
      <c r="J209" s="90" t="s">
        <v>763</v>
      </c>
      <c r="K209" s="15">
        <f>Tabel3[[#This Row],[Artikelnummer gAvilar]]</f>
        <v>73370</v>
      </c>
      <c r="L209" s="79" t="str">
        <f t="shared" si="33"/>
        <v>8718558733708</v>
      </c>
      <c r="M209" s="17">
        <v>8718558</v>
      </c>
      <c r="N209" s="17">
        <f t="shared" si="34"/>
        <v>30</v>
      </c>
      <c r="O209" s="17">
        <f t="shared" si="35"/>
        <v>90</v>
      </c>
      <c r="P209" s="17">
        <f t="shared" si="36"/>
        <v>32</v>
      </c>
      <c r="Q209" s="17">
        <f t="shared" si="37"/>
        <v>122</v>
      </c>
      <c r="R209" s="17">
        <f t="shared" si="38"/>
        <v>130</v>
      </c>
      <c r="S209" s="149">
        <f t="shared" si="39"/>
        <v>8</v>
      </c>
      <c r="T209" s="164">
        <v>275.67797148</v>
      </c>
      <c r="U209" s="160">
        <f>Tabel3[[#This Row],[Verkoopprijs per stuk oud]]*1.04</f>
        <v>286.70509033920001</v>
      </c>
      <c r="V209" s="161" t="s">
        <v>778</v>
      </c>
      <c r="W209" s="152" t="s">
        <v>12</v>
      </c>
    </row>
    <row r="210" spans="1:23" ht="20.100000000000001" customHeight="1" x14ac:dyDescent="0.2">
      <c r="A210" s="77" t="s">
        <v>256</v>
      </c>
      <c r="B210" s="77" t="s">
        <v>256</v>
      </c>
      <c r="C210" s="77" t="s">
        <v>256</v>
      </c>
      <c r="D210" s="77" t="s">
        <v>256</v>
      </c>
      <c r="E210" s="77" t="s">
        <v>256</v>
      </c>
      <c r="F210" s="77" t="s">
        <v>256</v>
      </c>
      <c r="G210" s="102">
        <v>73371</v>
      </c>
      <c r="H210" s="102"/>
      <c r="I210" s="79" t="s">
        <v>550</v>
      </c>
      <c r="J210" s="90" t="s">
        <v>763</v>
      </c>
      <c r="K210" s="15">
        <f>Tabel3[[#This Row],[Artikelnummer gAvilar]]</f>
        <v>73371</v>
      </c>
      <c r="L210" s="79" t="str">
        <f t="shared" si="33"/>
        <v>8718558733715</v>
      </c>
      <c r="M210" s="17">
        <v>8718558</v>
      </c>
      <c r="N210" s="17">
        <f t="shared" si="34"/>
        <v>31</v>
      </c>
      <c r="O210" s="17">
        <f t="shared" si="35"/>
        <v>93</v>
      </c>
      <c r="P210" s="17">
        <f t="shared" si="36"/>
        <v>32</v>
      </c>
      <c r="Q210" s="17">
        <f t="shared" si="37"/>
        <v>125</v>
      </c>
      <c r="R210" s="17">
        <f t="shared" si="38"/>
        <v>130</v>
      </c>
      <c r="S210" s="149">
        <f t="shared" si="39"/>
        <v>5</v>
      </c>
      <c r="T210" s="164">
        <v>267.64851599999997</v>
      </c>
      <c r="U210" s="160">
        <f>Tabel3[[#This Row],[Verkoopprijs per stuk oud]]*1.04</f>
        <v>278.35445663999997</v>
      </c>
      <c r="V210" s="161" t="s">
        <v>778</v>
      </c>
      <c r="W210" s="152" t="s">
        <v>32</v>
      </c>
    </row>
    <row r="211" spans="1:23" ht="20.100000000000001" customHeight="1" x14ac:dyDescent="0.2">
      <c r="A211" s="77" t="s">
        <v>256</v>
      </c>
      <c r="B211" s="77" t="s">
        <v>256</v>
      </c>
      <c r="C211" s="77" t="s">
        <v>256</v>
      </c>
      <c r="D211" s="77" t="s">
        <v>256</v>
      </c>
      <c r="E211" s="77" t="s">
        <v>256</v>
      </c>
      <c r="F211" s="77" t="s">
        <v>256</v>
      </c>
      <c r="G211" s="82">
        <v>73372</v>
      </c>
      <c r="H211" s="82"/>
      <c r="I211" s="79" t="s">
        <v>911</v>
      </c>
      <c r="J211" s="90" t="s">
        <v>764</v>
      </c>
      <c r="K211" s="15">
        <f>Tabel3[[#This Row],[Artikelnummer gAvilar]]</f>
        <v>73372</v>
      </c>
      <c r="L211" s="79" t="str">
        <f t="shared" si="33"/>
        <v>8718558733722</v>
      </c>
      <c r="M211" s="17">
        <v>8718558</v>
      </c>
      <c r="N211" s="17">
        <f t="shared" si="34"/>
        <v>32</v>
      </c>
      <c r="O211" s="17">
        <f t="shared" si="35"/>
        <v>96</v>
      </c>
      <c r="P211" s="17">
        <f t="shared" si="36"/>
        <v>32</v>
      </c>
      <c r="Q211" s="17">
        <f t="shared" si="37"/>
        <v>128</v>
      </c>
      <c r="R211" s="17">
        <f t="shared" si="38"/>
        <v>130</v>
      </c>
      <c r="S211" s="149">
        <f t="shared" si="39"/>
        <v>2</v>
      </c>
      <c r="T211" s="164">
        <v>399.00759029999995</v>
      </c>
      <c r="U211" s="160">
        <f>Tabel3[[#This Row],[Verkoopprijs per stuk oud]]*1.04</f>
        <v>414.96789391199997</v>
      </c>
      <c r="V211" s="161" t="s">
        <v>778</v>
      </c>
      <c r="W211" s="152" t="s">
        <v>12</v>
      </c>
    </row>
    <row r="212" spans="1:23" ht="20.100000000000001" customHeight="1" x14ac:dyDescent="0.2">
      <c r="A212" s="77" t="s">
        <v>256</v>
      </c>
      <c r="B212" s="77" t="s">
        <v>256</v>
      </c>
      <c r="C212" s="77" t="s">
        <v>256</v>
      </c>
      <c r="D212" s="77" t="s">
        <v>256</v>
      </c>
      <c r="E212" s="77" t="s">
        <v>256</v>
      </c>
      <c r="F212" s="77" t="s">
        <v>256</v>
      </c>
      <c r="G212" s="82">
        <v>73373</v>
      </c>
      <c r="H212" s="82"/>
      <c r="I212" s="79" t="s">
        <v>912</v>
      </c>
      <c r="J212" s="90" t="s">
        <v>764</v>
      </c>
      <c r="K212" s="15">
        <f>Tabel3[[#This Row],[Artikelnummer gAvilar]]</f>
        <v>73373</v>
      </c>
      <c r="L212" s="79" t="str">
        <f t="shared" si="33"/>
        <v>8718558733739</v>
      </c>
      <c r="M212" s="17">
        <v>8718558</v>
      </c>
      <c r="N212" s="17">
        <f t="shared" si="34"/>
        <v>33</v>
      </c>
      <c r="O212" s="17">
        <f t="shared" si="35"/>
        <v>99</v>
      </c>
      <c r="P212" s="17">
        <f t="shared" si="36"/>
        <v>32</v>
      </c>
      <c r="Q212" s="17">
        <f t="shared" si="37"/>
        <v>131</v>
      </c>
      <c r="R212" s="17">
        <f t="shared" si="38"/>
        <v>140</v>
      </c>
      <c r="S212" s="149">
        <f t="shared" si="39"/>
        <v>9</v>
      </c>
      <c r="T212" s="164">
        <v>405.05315984999993</v>
      </c>
      <c r="U212" s="160">
        <f>Tabel3[[#This Row],[Verkoopprijs per stuk oud]]*1.04</f>
        <v>421.25528624399993</v>
      </c>
      <c r="V212" s="161" t="s">
        <v>778</v>
      </c>
      <c r="W212" s="152" t="s">
        <v>12</v>
      </c>
    </row>
    <row r="213" spans="1:23" ht="20.100000000000001" customHeight="1" x14ac:dyDescent="0.2">
      <c r="A213" s="77" t="s">
        <v>256</v>
      </c>
      <c r="B213" s="77" t="s">
        <v>256</v>
      </c>
      <c r="C213" s="77" t="s">
        <v>256</v>
      </c>
      <c r="D213" s="77" t="s">
        <v>256</v>
      </c>
      <c r="E213" s="77" t="s">
        <v>256</v>
      </c>
      <c r="F213" s="77" t="s">
        <v>256</v>
      </c>
      <c r="G213" s="82">
        <v>73374</v>
      </c>
      <c r="H213" s="82"/>
      <c r="I213" s="79" t="s">
        <v>903</v>
      </c>
      <c r="J213" s="90" t="s">
        <v>764</v>
      </c>
      <c r="K213" s="15">
        <f>Tabel3[[#This Row],[Artikelnummer gAvilar]]</f>
        <v>73374</v>
      </c>
      <c r="L213" s="79" t="str">
        <f t="shared" si="33"/>
        <v>8718558733746</v>
      </c>
      <c r="M213" s="17">
        <v>8718558</v>
      </c>
      <c r="N213" s="17">
        <f t="shared" si="34"/>
        <v>34</v>
      </c>
      <c r="O213" s="17">
        <f t="shared" si="35"/>
        <v>102</v>
      </c>
      <c r="P213" s="17">
        <f t="shared" si="36"/>
        <v>32</v>
      </c>
      <c r="Q213" s="17">
        <f t="shared" si="37"/>
        <v>134</v>
      </c>
      <c r="R213" s="17">
        <f t="shared" si="38"/>
        <v>140</v>
      </c>
      <c r="S213" s="149">
        <f t="shared" si="39"/>
        <v>6</v>
      </c>
      <c r="T213" s="164">
        <v>1752.0060555899997</v>
      </c>
      <c r="U213" s="160">
        <f>Tabel3[[#This Row],[Verkoopprijs per stuk oud]]*1.04</f>
        <v>1822.0862978135997</v>
      </c>
      <c r="V213" s="161" t="s">
        <v>778</v>
      </c>
      <c r="W213" s="152" t="s">
        <v>32</v>
      </c>
    </row>
    <row r="214" spans="1:23" ht="20.100000000000001" customHeight="1" x14ac:dyDescent="0.2">
      <c r="A214" s="77" t="s">
        <v>256</v>
      </c>
      <c r="B214" s="77" t="s">
        <v>256</v>
      </c>
      <c r="C214" s="77" t="s">
        <v>256</v>
      </c>
      <c r="D214" s="77" t="s">
        <v>256</v>
      </c>
      <c r="E214" s="77" t="s">
        <v>256</v>
      </c>
      <c r="F214" s="77" t="s">
        <v>256</v>
      </c>
      <c r="G214" s="82">
        <v>73375</v>
      </c>
      <c r="H214" s="82"/>
      <c r="I214" s="79" t="s">
        <v>904</v>
      </c>
      <c r="J214" s="90" t="s">
        <v>764</v>
      </c>
      <c r="K214" s="15">
        <f>Tabel3[[#This Row],[Artikelnummer gAvilar]]</f>
        <v>73375</v>
      </c>
      <c r="L214" s="79" t="str">
        <f t="shared" si="33"/>
        <v>8718558733753</v>
      </c>
      <c r="M214" s="17">
        <v>8718558</v>
      </c>
      <c r="N214" s="17">
        <f t="shared" si="34"/>
        <v>35</v>
      </c>
      <c r="O214" s="17">
        <f t="shared" si="35"/>
        <v>105</v>
      </c>
      <c r="P214" s="17">
        <f t="shared" si="36"/>
        <v>32</v>
      </c>
      <c r="Q214" s="17">
        <f t="shared" si="37"/>
        <v>137</v>
      </c>
      <c r="R214" s="17">
        <f t="shared" si="38"/>
        <v>140</v>
      </c>
      <c r="S214" s="149">
        <f t="shared" si="39"/>
        <v>3</v>
      </c>
      <c r="T214" s="164">
        <v>1980.5285845799999</v>
      </c>
      <c r="U214" s="160">
        <f>Tabel3[[#This Row],[Verkoopprijs per stuk oud]]*1.04</f>
        <v>2059.7497279631998</v>
      </c>
      <c r="V214" s="161" t="s">
        <v>778</v>
      </c>
      <c r="W214" s="152" t="s">
        <v>32</v>
      </c>
    </row>
    <row r="215" spans="1:23" ht="20.100000000000001" customHeight="1" x14ac:dyDescent="0.2">
      <c r="A215" s="77" t="s">
        <v>256</v>
      </c>
      <c r="B215" s="77" t="s">
        <v>256</v>
      </c>
      <c r="C215" s="77" t="s">
        <v>256</v>
      </c>
      <c r="D215" s="77" t="s">
        <v>256</v>
      </c>
      <c r="E215" s="77" t="s">
        <v>256</v>
      </c>
      <c r="F215" s="77" t="s">
        <v>256</v>
      </c>
      <c r="G215" s="82">
        <v>73376</v>
      </c>
      <c r="H215" s="82"/>
      <c r="I215" s="79" t="s">
        <v>905</v>
      </c>
      <c r="J215" s="90" t="s">
        <v>764</v>
      </c>
      <c r="K215" s="15">
        <f>Tabel3[[#This Row],[Artikelnummer gAvilar]]</f>
        <v>73376</v>
      </c>
      <c r="L215" s="79" t="str">
        <f t="shared" si="33"/>
        <v>8718558733760</v>
      </c>
      <c r="M215" s="17">
        <v>8718558</v>
      </c>
      <c r="N215" s="17">
        <f t="shared" si="34"/>
        <v>36</v>
      </c>
      <c r="O215" s="17">
        <f t="shared" si="35"/>
        <v>108</v>
      </c>
      <c r="P215" s="17">
        <f t="shared" si="36"/>
        <v>32</v>
      </c>
      <c r="Q215" s="17">
        <f t="shared" si="37"/>
        <v>140</v>
      </c>
      <c r="R215" s="17">
        <f t="shared" si="38"/>
        <v>140</v>
      </c>
      <c r="S215" s="149">
        <f t="shared" si="39"/>
        <v>0</v>
      </c>
      <c r="T215" s="164">
        <v>2412.1822504499996</v>
      </c>
      <c r="U215" s="160">
        <f>Tabel3[[#This Row],[Verkoopprijs per stuk oud]]*1.04</f>
        <v>2508.6695404679999</v>
      </c>
      <c r="V215" s="161" t="s">
        <v>778</v>
      </c>
      <c r="W215" s="152" t="s">
        <v>32</v>
      </c>
    </row>
    <row r="216" spans="1:23" ht="20.100000000000001" customHeight="1" x14ac:dyDescent="0.2">
      <c r="A216" s="77" t="s">
        <v>256</v>
      </c>
      <c r="B216" s="77" t="s">
        <v>256</v>
      </c>
      <c r="C216" s="77" t="s">
        <v>256</v>
      </c>
      <c r="D216" s="77" t="s">
        <v>256</v>
      </c>
      <c r="E216" s="77" t="s">
        <v>256</v>
      </c>
      <c r="F216" s="77" t="s">
        <v>256</v>
      </c>
      <c r="G216" s="82">
        <v>73377</v>
      </c>
      <c r="H216" s="82"/>
      <c r="I216" s="79" t="s">
        <v>906</v>
      </c>
      <c r="J216" s="90" t="s">
        <v>764</v>
      </c>
      <c r="K216" s="15">
        <f>Tabel3[[#This Row],[Artikelnummer gAvilar]]</f>
        <v>73377</v>
      </c>
      <c r="L216" s="79" t="str">
        <f t="shared" si="33"/>
        <v>8718558733777</v>
      </c>
      <c r="M216" s="17">
        <v>8718558</v>
      </c>
      <c r="N216" s="17">
        <f t="shared" si="34"/>
        <v>37</v>
      </c>
      <c r="O216" s="17">
        <f t="shared" si="35"/>
        <v>111</v>
      </c>
      <c r="P216" s="17">
        <f t="shared" si="36"/>
        <v>32</v>
      </c>
      <c r="Q216" s="17">
        <f t="shared" si="37"/>
        <v>143</v>
      </c>
      <c r="R216" s="17">
        <f t="shared" si="38"/>
        <v>150</v>
      </c>
      <c r="S216" s="149">
        <f t="shared" si="39"/>
        <v>7</v>
      </c>
      <c r="T216" s="164">
        <v>3491.3164151250003</v>
      </c>
      <c r="U216" s="160">
        <f>Tabel3[[#This Row],[Verkoopprijs per stuk oud]]*1.04</f>
        <v>3630.9690717300005</v>
      </c>
      <c r="V216" s="161" t="s">
        <v>778</v>
      </c>
      <c r="W216" s="152" t="s">
        <v>32</v>
      </c>
    </row>
    <row r="217" spans="1:23" ht="20.100000000000001" customHeight="1" x14ac:dyDescent="0.2">
      <c r="A217" s="77" t="s">
        <v>256</v>
      </c>
      <c r="B217" s="77" t="s">
        <v>256</v>
      </c>
      <c r="C217" s="77" t="s">
        <v>256</v>
      </c>
      <c r="D217" s="77" t="s">
        <v>256</v>
      </c>
      <c r="E217" s="77" t="s">
        <v>256</v>
      </c>
      <c r="F217" s="77" t="s">
        <v>256</v>
      </c>
      <c r="G217" s="82">
        <v>73378</v>
      </c>
      <c r="H217" s="82"/>
      <c r="I217" s="79" t="s">
        <v>907</v>
      </c>
      <c r="J217" s="90" t="s">
        <v>764</v>
      </c>
      <c r="K217" s="15">
        <f>Tabel3[[#This Row],[Artikelnummer gAvilar]]</f>
        <v>73378</v>
      </c>
      <c r="L217" s="79" t="str">
        <f t="shared" si="33"/>
        <v>8718558733784</v>
      </c>
      <c r="M217" s="17">
        <v>8718558</v>
      </c>
      <c r="N217" s="17">
        <f t="shared" si="34"/>
        <v>38</v>
      </c>
      <c r="O217" s="17">
        <f t="shared" si="35"/>
        <v>114</v>
      </c>
      <c r="P217" s="17">
        <f t="shared" si="36"/>
        <v>32</v>
      </c>
      <c r="Q217" s="17">
        <f t="shared" si="37"/>
        <v>146</v>
      </c>
      <c r="R217" s="17">
        <f t="shared" si="38"/>
        <v>150</v>
      </c>
      <c r="S217" s="149">
        <f t="shared" si="39"/>
        <v>4</v>
      </c>
      <c r="T217" s="164">
        <v>1771.0495996724999</v>
      </c>
      <c r="U217" s="160">
        <f>Tabel3[[#This Row],[Verkoopprijs per stuk oud]]*1.04</f>
        <v>1841.8915836593999</v>
      </c>
      <c r="V217" s="161" t="s">
        <v>778</v>
      </c>
      <c r="W217" s="152" t="s">
        <v>32</v>
      </c>
    </row>
    <row r="218" spans="1:23" ht="20.100000000000001" customHeight="1" x14ac:dyDescent="0.2">
      <c r="A218" s="77" t="s">
        <v>256</v>
      </c>
      <c r="B218" s="77" t="s">
        <v>256</v>
      </c>
      <c r="C218" s="77" t="s">
        <v>256</v>
      </c>
      <c r="D218" s="77" t="s">
        <v>256</v>
      </c>
      <c r="E218" s="77" t="s">
        <v>256</v>
      </c>
      <c r="F218" s="77" t="s">
        <v>256</v>
      </c>
      <c r="G218" s="82">
        <v>73379</v>
      </c>
      <c r="H218" s="82"/>
      <c r="I218" s="79" t="s">
        <v>908</v>
      </c>
      <c r="J218" s="90" t="s">
        <v>764</v>
      </c>
      <c r="K218" s="15">
        <f>Tabel3[[#This Row],[Artikelnummer gAvilar]]</f>
        <v>73379</v>
      </c>
      <c r="L218" s="79" t="str">
        <f t="shared" si="33"/>
        <v>8718558733791</v>
      </c>
      <c r="M218" s="17">
        <v>8718558</v>
      </c>
      <c r="N218" s="17">
        <f t="shared" si="34"/>
        <v>39</v>
      </c>
      <c r="O218" s="17">
        <f t="shared" si="35"/>
        <v>117</v>
      </c>
      <c r="P218" s="17">
        <f t="shared" si="36"/>
        <v>32</v>
      </c>
      <c r="Q218" s="17">
        <f t="shared" si="37"/>
        <v>149</v>
      </c>
      <c r="R218" s="17">
        <f t="shared" si="38"/>
        <v>150</v>
      </c>
      <c r="S218" s="149">
        <f t="shared" si="39"/>
        <v>1</v>
      </c>
      <c r="T218" s="164">
        <v>1999.5721286624998</v>
      </c>
      <c r="U218" s="160">
        <f>Tabel3[[#This Row],[Verkoopprijs per stuk oud]]*1.04</f>
        <v>2079.5550138089998</v>
      </c>
      <c r="V218" s="161" t="s">
        <v>778</v>
      </c>
      <c r="W218" s="152" t="s">
        <v>32</v>
      </c>
    </row>
    <row r="219" spans="1:23" ht="20.100000000000001" customHeight="1" x14ac:dyDescent="0.2">
      <c r="A219" s="77" t="s">
        <v>256</v>
      </c>
      <c r="B219" s="77" t="s">
        <v>256</v>
      </c>
      <c r="C219" s="77" t="s">
        <v>256</v>
      </c>
      <c r="D219" s="77" t="s">
        <v>256</v>
      </c>
      <c r="E219" s="77" t="s">
        <v>256</v>
      </c>
      <c r="F219" s="77" t="s">
        <v>256</v>
      </c>
      <c r="G219" s="82">
        <v>73380</v>
      </c>
      <c r="H219" s="82"/>
      <c r="I219" s="79" t="s">
        <v>909</v>
      </c>
      <c r="J219" s="90" t="s">
        <v>764</v>
      </c>
      <c r="K219" s="15">
        <f>Tabel3[[#This Row],[Artikelnummer gAvilar]]</f>
        <v>73380</v>
      </c>
      <c r="L219" s="79" t="str">
        <f t="shared" si="33"/>
        <v>8718558733807</v>
      </c>
      <c r="M219" s="17">
        <v>8718558</v>
      </c>
      <c r="N219" s="17">
        <f t="shared" si="34"/>
        <v>30</v>
      </c>
      <c r="O219" s="17">
        <f t="shared" si="35"/>
        <v>90</v>
      </c>
      <c r="P219" s="17">
        <f t="shared" si="36"/>
        <v>33</v>
      </c>
      <c r="Q219" s="17">
        <f t="shared" si="37"/>
        <v>123</v>
      </c>
      <c r="R219" s="17">
        <f t="shared" si="38"/>
        <v>130</v>
      </c>
      <c r="S219" s="149">
        <f t="shared" si="39"/>
        <v>7</v>
      </c>
      <c r="T219" s="164">
        <v>2431.2257945325</v>
      </c>
      <c r="U219" s="160">
        <f>Tabel3[[#This Row],[Verkoopprijs per stuk oud]]*1.04</f>
        <v>2528.4748263137999</v>
      </c>
      <c r="V219" s="161" t="s">
        <v>778</v>
      </c>
      <c r="W219" s="152" t="s">
        <v>32</v>
      </c>
    </row>
    <row r="220" spans="1:23" ht="20.100000000000001" customHeight="1" x14ac:dyDescent="0.2">
      <c r="A220" s="77" t="s">
        <v>256</v>
      </c>
      <c r="B220" s="77" t="s">
        <v>256</v>
      </c>
      <c r="C220" s="77" t="s">
        <v>256</v>
      </c>
      <c r="D220" s="77" t="s">
        <v>256</v>
      </c>
      <c r="E220" s="77" t="s">
        <v>256</v>
      </c>
      <c r="F220" s="77" t="s">
        <v>256</v>
      </c>
      <c r="G220" s="82">
        <v>73381</v>
      </c>
      <c r="H220" s="82"/>
      <c r="I220" s="79" t="s">
        <v>910</v>
      </c>
      <c r="J220" s="90" t="s">
        <v>764</v>
      </c>
      <c r="K220" s="15">
        <f>Tabel3[[#This Row],[Artikelnummer gAvilar]]</f>
        <v>73381</v>
      </c>
      <c r="L220" s="79" t="str">
        <f t="shared" si="33"/>
        <v>8718558733814</v>
      </c>
      <c r="M220" s="17">
        <v>8718558</v>
      </c>
      <c r="N220" s="17">
        <f t="shared" si="34"/>
        <v>31</v>
      </c>
      <c r="O220" s="17">
        <f t="shared" si="35"/>
        <v>93</v>
      </c>
      <c r="P220" s="17">
        <f t="shared" si="36"/>
        <v>33</v>
      </c>
      <c r="Q220" s="17">
        <f t="shared" si="37"/>
        <v>126</v>
      </c>
      <c r="R220" s="17">
        <f t="shared" si="38"/>
        <v>130</v>
      </c>
      <c r="S220" s="149">
        <f t="shared" si="39"/>
        <v>4</v>
      </c>
      <c r="T220" s="164">
        <v>3510.3599592074993</v>
      </c>
      <c r="U220" s="160">
        <f>Tabel3[[#This Row],[Verkoopprijs per stuk oud]]*1.04</f>
        <v>3650.7743575757995</v>
      </c>
      <c r="V220" s="161" t="s">
        <v>778</v>
      </c>
      <c r="W220" s="152" t="s">
        <v>32</v>
      </c>
    </row>
    <row r="221" spans="1:23" ht="20.100000000000001" customHeight="1" x14ac:dyDescent="0.2">
      <c r="A221" s="77">
        <v>1450040</v>
      </c>
      <c r="B221" s="77" t="s">
        <v>256</v>
      </c>
      <c r="C221" s="77" t="s">
        <v>256</v>
      </c>
      <c r="D221" s="77" t="s">
        <v>256</v>
      </c>
      <c r="E221" s="77" t="s">
        <v>256</v>
      </c>
      <c r="F221" s="77" t="s">
        <v>256</v>
      </c>
      <c r="G221" s="78">
        <v>73382</v>
      </c>
      <c r="H221" s="78"/>
      <c r="I221" s="79" t="s">
        <v>661</v>
      </c>
      <c r="J221" s="79" t="s">
        <v>762</v>
      </c>
      <c r="K221" s="15">
        <f>Tabel3[[#This Row],[Artikelnummer gAvilar]]</f>
        <v>73382</v>
      </c>
      <c r="L221" s="79" t="str">
        <f t="shared" si="33"/>
        <v>8718558733821</v>
      </c>
      <c r="M221" s="17">
        <v>8718558</v>
      </c>
      <c r="N221" s="17">
        <f t="shared" si="34"/>
        <v>32</v>
      </c>
      <c r="O221" s="17">
        <f t="shared" si="35"/>
        <v>96</v>
      </c>
      <c r="P221" s="17">
        <f t="shared" si="36"/>
        <v>33</v>
      </c>
      <c r="Q221" s="17">
        <f t="shared" si="37"/>
        <v>129</v>
      </c>
      <c r="R221" s="17">
        <f t="shared" si="38"/>
        <v>130</v>
      </c>
      <c r="S221" s="149">
        <f t="shared" si="39"/>
        <v>1</v>
      </c>
      <c r="T221" s="164">
        <v>151.13923874999998</v>
      </c>
      <c r="U221" s="160">
        <f>Tabel3[[#This Row],[Verkoopprijs per stuk oud]]*1.04</f>
        <v>157.18480829999999</v>
      </c>
      <c r="V221" s="161" t="s">
        <v>778</v>
      </c>
      <c r="W221" s="152" t="s">
        <v>32</v>
      </c>
    </row>
    <row r="222" spans="1:23" ht="20.100000000000001" customHeight="1" x14ac:dyDescent="0.2">
      <c r="A222" s="77">
        <v>1450047</v>
      </c>
      <c r="B222" s="77" t="s">
        <v>256</v>
      </c>
      <c r="C222" s="77" t="s">
        <v>256</v>
      </c>
      <c r="D222" s="77" t="s">
        <v>256</v>
      </c>
      <c r="E222" s="77" t="s">
        <v>256</v>
      </c>
      <c r="F222" s="77" t="s">
        <v>256</v>
      </c>
      <c r="G222" s="78">
        <v>73383</v>
      </c>
      <c r="H222" s="78"/>
      <c r="I222" s="79" t="s">
        <v>662</v>
      </c>
      <c r="J222" s="79" t="s">
        <v>762</v>
      </c>
      <c r="K222" s="15">
        <f>Tabel3[[#This Row],[Artikelnummer gAvilar]]</f>
        <v>73383</v>
      </c>
      <c r="L222" s="79" t="str">
        <f t="shared" si="33"/>
        <v>8718558733838</v>
      </c>
      <c r="M222" s="17">
        <v>8718558</v>
      </c>
      <c r="N222" s="17">
        <f t="shared" si="34"/>
        <v>33</v>
      </c>
      <c r="O222" s="17">
        <f t="shared" si="35"/>
        <v>99</v>
      </c>
      <c r="P222" s="17">
        <f t="shared" si="36"/>
        <v>33</v>
      </c>
      <c r="Q222" s="17">
        <f t="shared" si="37"/>
        <v>132</v>
      </c>
      <c r="R222" s="17">
        <f t="shared" si="38"/>
        <v>140</v>
      </c>
      <c r="S222" s="149">
        <f t="shared" si="39"/>
        <v>8</v>
      </c>
      <c r="T222" s="164">
        <v>272.05062974999998</v>
      </c>
      <c r="U222" s="160">
        <f>Tabel3[[#This Row],[Verkoopprijs per stuk oud]]*1.04</f>
        <v>282.93265494000002</v>
      </c>
      <c r="V222" s="161" t="s">
        <v>778</v>
      </c>
      <c r="W222" s="152" t="s">
        <v>32</v>
      </c>
    </row>
    <row r="223" spans="1:23" ht="20.100000000000001" customHeight="1" x14ac:dyDescent="0.2">
      <c r="A223" s="77">
        <v>1450054</v>
      </c>
      <c r="B223" s="77" t="s">
        <v>256</v>
      </c>
      <c r="C223" s="77" t="s">
        <v>256</v>
      </c>
      <c r="D223" s="77" t="s">
        <v>256</v>
      </c>
      <c r="E223" s="77" t="s">
        <v>256</v>
      </c>
      <c r="F223" s="77" t="s">
        <v>256</v>
      </c>
      <c r="G223" s="78">
        <v>73384</v>
      </c>
      <c r="H223" s="78"/>
      <c r="I223" s="79" t="s">
        <v>663</v>
      </c>
      <c r="J223" s="79" t="s">
        <v>762</v>
      </c>
      <c r="K223" s="15">
        <f>Tabel3[[#This Row],[Artikelnummer gAvilar]]</f>
        <v>73384</v>
      </c>
      <c r="L223" s="79" t="str">
        <f t="shared" si="33"/>
        <v>8718558733845</v>
      </c>
      <c r="M223" s="17">
        <v>8718558</v>
      </c>
      <c r="N223" s="17">
        <f t="shared" si="34"/>
        <v>34</v>
      </c>
      <c r="O223" s="17">
        <f t="shared" si="35"/>
        <v>102</v>
      </c>
      <c r="P223" s="17">
        <f t="shared" si="36"/>
        <v>33</v>
      </c>
      <c r="Q223" s="17">
        <f t="shared" si="37"/>
        <v>135</v>
      </c>
      <c r="R223" s="17">
        <f t="shared" si="38"/>
        <v>140</v>
      </c>
      <c r="S223" s="149">
        <f t="shared" si="39"/>
        <v>5</v>
      </c>
      <c r="T223" s="164">
        <v>151.13923874999998</v>
      </c>
      <c r="U223" s="160">
        <f>Tabel3[[#This Row],[Verkoopprijs per stuk oud]]*1.04</f>
        <v>157.18480829999999</v>
      </c>
      <c r="V223" s="161" t="s">
        <v>778</v>
      </c>
      <c r="W223" s="152" t="s">
        <v>32</v>
      </c>
    </row>
    <row r="224" spans="1:23" ht="20.100000000000001" customHeight="1" thickBot="1" x14ac:dyDescent="0.25">
      <c r="A224" s="77">
        <v>1450061</v>
      </c>
      <c r="B224" s="77" t="s">
        <v>256</v>
      </c>
      <c r="C224" s="77" t="s">
        <v>256</v>
      </c>
      <c r="D224" s="77" t="s">
        <v>256</v>
      </c>
      <c r="E224" s="77" t="s">
        <v>256</v>
      </c>
      <c r="F224" s="77" t="s">
        <v>256</v>
      </c>
      <c r="G224" s="78">
        <v>73385</v>
      </c>
      <c r="H224" s="78"/>
      <c r="I224" s="79" t="s">
        <v>664</v>
      </c>
      <c r="J224" s="79" t="s">
        <v>762</v>
      </c>
      <c r="K224" s="52">
        <f>Tabel3[[#This Row],[Artikelnummer gAvilar]]</f>
        <v>73385</v>
      </c>
      <c r="L224" s="79" t="str">
        <f t="shared" si="33"/>
        <v>8718558733852</v>
      </c>
      <c r="M224" s="53">
        <v>8718558</v>
      </c>
      <c r="N224" s="53">
        <f t="shared" si="34"/>
        <v>35</v>
      </c>
      <c r="O224" s="53">
        <f t="shared" si="35"/>
        <v>105</v>
      </c>
      <c r="P224" s="53">
        <f t="shared" si="36"/>
        <v>33</v>
      </c>
      <c r="Q224" s="53">
        <f t="shared" si="37"/>
        <v>138</v>
      </c>
      <c r="R224" s="53">
        <f t="shared" si="38"/>
        <v>140</v>
      </c>
      <c r="S224" s="150">
        <f t="shared" si="39"/>
        <v>2</v>
      </c>
      <c r="T224" s="164">
        <v>272.05062974999998</v>
      </c>
      <c r="U224" s="160">
        <f>Tabel3[[#This Row],[Verkoopprijs per stuk oud]]*1.04</f>
        <v>282.93265494000002</v>
      </c>
      <c r="V224" s="161" t="s">
        <v>778</v>
      </c>
      <c r="W224" s="152" t="s">
        <v>32</v>
      </c>
    </row>
    <row r="225" spans="1:23" ht="20.100000000000001" customHeight="1" x14ac:dyDescent="0.2">
      <c r="A225" s="77" t="s">
        <v>256</v>
      </c>
      <c r="B225" s="77" t="s">
        <v>256</v>
      </c>
      <c r="C225" s="77" t="s">
        <v>256</v>
      </c>
      <c r="D225" s="77" t="s">
        <v>256</v>
      </c>
      <c r="E225" s="77" t="s">
        <v>256</v>
      </c>
      <c r="F225" s="77" t="s">
        <v>256</v>
      </c>
      <c r="G225" s="89">
        <v>73388</v>
      </c>
      <c r="H225" s="89"/>
      <c r="I225" s="79" t="s">
        <v>647</v>
      </c>
      <c r="J225" s="79" t="s">
        <v>762</v>
      </c>
      <c r="K225" s="15">
        <f>Tabel3[[#This Row],[Artikelnummer gAvilar]]</f>
        <v>73388</v>
      </c>
      <c r="L225" s="79" t="str">
        <f t="shared" si="33"/>
        <v>8718558733883</v>
      </c>
      <c r="M225" s="17">
        <v>8718558</v>
      </c>
      <c r="N225" s="17">
        <f t="shared" si="34"/>
        <v>38</v>
      </c>
      <c r="O225" s="17">
        <f t="shared" si="35"/>
        <v>114</v>
      </c>
      <c r="P225" s="17">
        <f t="shared" si="36"/>
        <v>33</v>
      </c>
      <c r="Q225" s="17">
        <f t="shared" si="37"/>
        <v>147</v>
      </c>
      <c r="R225" s="17">
        <f t="shared" si="38"/>
        <v>150</v>
      </c>
      <c r="S225" s="149">
        <f t="shared" si="39"/>
        <v>3</v>
      </c>
      <c r="T225" s="164">
        <v>13.602531487499999</v>
      </c>
      <c r="U225" s="160">
        <f>Tabel3[[#This Row],[Verkoopprijs per stuk oud]]*1.04</f>
        <v>14.146632746999998</v>
      </c>
      <c r="V225" s="161" t="s">
        <v>778</v>
      </c>
      <c r="W225" s="152" t="s">
        <v>32</v>
      </c>
    </row>
    <row r="226" spans="1:23" ht="20.100000000000001" customHeight="1" x14ac:dyDescent="0.2">
      <c r="A226" s="77" t="s">
        <v>256</v>
      </c>
      <c r="B226" s="77" t="s">
        <v>256</v>
      </c>
      <c r="C226" s="77" t="s">
        <v>256</v>
      </c>
      <c r="D226" s="77" t="s">
        <v>256</v>
      </c>
      <c r="E226" s="77" t="s">
        <v>256</v>
      </c>
      <c r="F226" s="77" t="s">
        <v>256</v>
      </c>
      <c r="G226" s="67">
        <v>73389</v>
      </c>
      <c r="H226" s="67"/>
      <c r="I226" s="17" t="s">
        <v>644</v>
      </c>
      <c r="J226" s="17" t="s">
        <v>762</v>
      </c>
      <c r="K226" s="15">
        <f>Tabel3[[#This Row],[Artikelnummer gAvilar]]</f>
        <v>73389</v>
      </c>
      <c r="L226" s="17" t="str">
        <f t="shared" si="33"/>
        <v>8718558733890</v>
      </c>
      <c r="M226" s="17">
        <v>8718558</v>
      </c>
      <c r="N226" s="17">
        <f t="shared" si="34"/>
        <v>39</v>
      </c>
      <c r="O226" s="17">
        <f t="shared" si="35"/>
        <v>117</v>
      </c>
      <c r="P226" s="17">
        <f t="shared" si="36"/>
        <v>33</v>
      </c>
      <c r="Q226" s="17">
        <f t="shared" si="37"/>
        <v>150</v>
      </c>
      <c r="R226" s="17">
        <f t="shared" si="38"/>
        <v>150</v>
      </c>
      <c r="S226" s="149">
        <f t="shared" si="39"/>
        <v>0</v>
      </c>
      <c r="T226" s="165">
        <v>1.8782352</v>
      </c>
      <c r="U226" s="160">
        <f>Tabel3[[#This Row],[Verkoopprijs per stuk oud]]*1.04</f>
        <v>1.953364608</v>
      </c>
      <c r="V226" s="161" t="s">
        <v>778</v>
      </c>
      <c r="W226" s="153" t="s">
        <v>32</v>
      </c>
    </row>
    <row r="227" spans="1:23" ht="20.100000000000001" customHeight="1" x14ac:dyDescent="0.2">
      <c r="A227" s="77" t="s">
        <v>256</v>
      </c>
      <c r="B227" s="77" t="s">
        <v>256</v>
      </c>
      <c r="C227" s="77" t="s">
        <v>256</v>
      </c>
      <c r="D227" s="77" t="s">
        <v>256</v>
      </c>
      <c r="E227" s="77" t="s">
        <v>256</v>
      </c>
      <c r="F227" s="77" t="s">
        <v>256</v>
      </c>
      <c r="G227" s="42">
        <v>73390</v>
      </c>
      <c r="H227" s="42"/>
      <c r="I227" s="39" t="s">
        <v>645</v>
      </c>
      <c r="J227" s="19" t="s">
        <v>762</v>
      </c>
      <c r="K227" s="15">
        <f>Tabel3[[#This Row],[Artikelnummer gAvilar]]</f>
        <v>73390</v>
      </c>
      <c r="L227" s="17" t="str">
        <f t="shared" si="33"/>
        <v>8718558733906</v>
      </c>
      <c r="M227" s="17">
        <v>8718558</v>
      </c>
      <c r="N227" s="17">
        <f t="shared" si="34"/>
        <v>30</v>
      </c>
      <c r="O227" s="17">
        <f t="shared" si="35"/>
        <v>90</v>
      </c>
      <c r="P227" s="17">
        <f t="shared" si="36"/>
        <v>34</v>
      </c>
      <c r="Q227" s="17">
        <f t="shared" si="37"/>
        <v>124</v>
      </c>
      <c r="R227" s="17">
        <f t="shared" si="38"/>
        <v>130</v>
      </c>
      <c r="S227" s="149">
        <f t="shared" si="39"/>
        <v>6</v>
      </c>
      <c r="T227" s="171">
        <v>7.254683459999999</v>
      </c>
      <c r="U227" s="160">
        <f>Tabel3[[#This Row],[Verkoopprijs per stuk oud]]*1.04</f>
        <v>7.544870798399999</v>
      </c>
      <c r="V227" s="168" t="s">
        <v>778</v>
      </c>
      <c r="W227" s="154" t="s">
        <v>32</v>
      </c>
    </row>
    <row r="228" spans="1:23" ht="20.100000000000001" customHeight="1" x14ac:dyDescent="0.2">
      <c r="A228" s="77" t="s">
        <v>256</v>
      </c>
      <c r="B228" s="77" t="s">
        <v>256</v>
      </c>
      <c r="C228" s="77" t="s">
        <v>256</v>
      </c>
      <c r="D228" s="77" t="s">
        <v>256</v>
      </c>
      <c r="E228" s="77" t="s">
        <v>256</v>
      </c>
      <c r="F228" s="77" t="s">
        <v>256</v>
      </c>
      <c r="G228" s="180">
        <v>73391</v>
      </c>
      <c r="H228" s="180"/>
      <c r="I228" s="91" t="s">
        <v>646</v>
      </c>
      <c r="J228" s="26" t="s">
        <v>762</v>
      </c>
      <c r="K228" s="15">
        <f>Tabel3[[#This Row],[Artikelnummer gAvilar]]</f>
        <v>73391</v>
      </c>
      <c r="L228" s="79" t="str">
        <f t="shared" si="33"/>
        <v>8718558733913</v>
      </c>
      <c r="M228" s="17">
        <v>8718558</v>
      </c>
      <c r="N228" s="17">
        <f t="shared" si="34"/>
        <v>31</v>
      </c>
      <c r="O228" s="17">
        <f t="shared" si="35"/>
        <v>93</v>
      </c>
      <c r="P228" s="17">
        <f t="shared" si="36"/>
        <v>34</v>
      </c>
      <c r="Q228" s="17">
        <f t="shared" si="37"/>
        <v>127</v>
      </c>
      <c r="R228" s="17">
        <f t="shared" si="38"/>
        <v>130</v>
      </c>
      <c r="S228" s="149">
        <f t="shared" si="39"/>
        <v>3</v>
      </c>
      <c r="T228" s="172">
        <v>7.0433819999999994</v>
      </c>
      <c r="U228" s="160">
        <f>Tabel3[[#This Row],[Verkoopprijs per stuk oud]]*1.04</f>
        <v>7.3251172799999997</v>
      </c>
      <c r="V228" s="161" t="s">
        <v>778</v>
      </c>
      <c r="W228" s="155" t="s">
        <v>32</v>
      </c>
    </row>
    <row r="229" spans="1:23" ht="20.100000000000001" customHeight="1" x14ac:dyDescent="0.2">
      <c r="A229" s="77">
        <v>1450187</v>
      </c>
      <c r="B229" s="77" t="s">
        <v>256</v>
      </c>
      <c r="C229" s="77" t="s">
        <v>256</v>
      </c>
      <c r="D229" s="77" t="s">
        <v>256</v>
      </c>
      <c r="E229" s="77" t="s">
        <v>256</v>
      </c>
      <c r="F229" s="77" t="s">
        <v>256</v>
      </c>
      <c r="G229" s="67">
        <v>73392</v>
      </c>
      <c r="H229" s="67"/>
      <c r="I229" s="17" t="s">
        <v>650</v>
      </c>
      <c r="J229" s="17" t="s">
        <v>762</v>
      </c>
      <c r="K229" s="15">
        <f>Tabel3[[#This Row],[Artikelnummer gAvilar]]</f>
        <v>73392</v>
      </c>
      <c r="L229" s="17" t="str">
        <f t="shared" si="33"/>
        <v>8718558733920</v>
      </c>
      <c r="M229" s="17">
        <v>8718558</v>
      </c>
      <c r="N229" s="17">
        <f t="shared" si="34"/>
        <v>32</v>
      </c>
      <c r="O229" s="17">
        <f t="shared" si="35"/>
        <v>96</v>
      </c>
      <c r="P229" s="17">
        <f t="shared" si="36"/>
        <v>34</v>
      </c>
      <c r="Q229" s="17">
        <f t="shared" si="37"/>
        <v>130</v>
      </c>
      <c r="R229" s="17">
        <f t="shared" si="38"/>
        <v>130</v>
      </c>
      <c r="S229" s="149">
        <f t="shared" si="39"/>
        <v>0</v>
      </c>
      <c r="T229" s="165">
        <v>139.04809964999998</v>
      </c>
      <c r="U229" s="160">
        <f>Tabel3[[#This Row],[Verkoopprijs per stuk oud]]*1.04</f>
        <v>144.61002363599999</v>
      </c>
      <c r="V229" s="161" t="s">
        <v>778</v>
      </c>
      <c r="W229" s="153" t="s">
        <v>12</v>
      </c>
    </row>
    <row r="230" spans="1:23" ht="20.100000000000001" customHeight="1" x14ac:dyDescent="0.2">
      <c r="A230" s="77">
        <v>1450194</v>
      </c>
      <c r="B230" s="77" t="s">
        <v>256</v>
      </c>
      <c r="C230" s="77" t="s">
        <v>256</v>
      </c>
      <c r="D230" s="77" t="s">
        <v>256</v>
      </c>
      <c r="E230" s="77" t="s">
        <v>256</v>
      </c>
      <c r="F230" s="77" t="s">
        <v>256</v>
      </c>
      <c r="G230" s="42">
        <v>73393</v>
      </c>
      <c r="H230" s="42"/>
      <c r="I230" s="19" t="s">
        <v>651</v>
      </c>
      <c r="J230" s="19" t="s">
        <v>762</v>
      </c>
      <c r="K230" s="15">
        <f>Tabel3[[#This Row],[Artikelnummer gAvilar]]</f>
        <v>73393</v>
      </c>
      <c r="L230" s="17" t="str">
        <f t="shared" si="33"/>
        <v>8718558733937</v>
      </c>
      <c r="M230" s="17">
        <v>8718558</v>
      </c>
      <c r="N230" s="17">
        <f t="shared" si="34"/>
        <v>33</v>
      </c>
      <c r="O230" s="17">
        <f t="shared" si="35"/>
        <v>99</v>
      </c>
      <c r="P230" s="17">
        <f t="shared" si="36"/>
        <v>34</v>
      </c>
      <c r="Q230" s="17">
        <f t="shared" si="37"/>
        <v>133</v>
      </c>
      <c r="R230" s="17">
        <f t="shared" si="38"/>
        <v>140</v>
      </c>
      <c r="S230" s="149">
        <f t="shared" si="39"/>
        <v>7</v>
      </c>
      <c r="T230" s="171">
        <v>253.91392110000001</v>
      </c>
      <c r="U230" s="160">
        <f>Tabel3[[#This Row],[Verkoopprijs per stuk oud]]*1.04</f>
        <v>264.070477944</v>
      </c>
      <c r="V230" s="168" t="s">
        <v>778</v>
      </c>
      <c r="W230" s="154" t="s">
        <v>32</v>
      </c>
    </row>
    <row r="231" spans="1:23" ht="20.100000000000001" customHeight="1" x14ac:dyDescent="0.2">
      <c r="A231" s="77">
        <v>1450110</v>
      </c>
      <c r="B231" s="77" t="s">
        <v>256</v>
      </c>
      <c r="C231" s="77" t="s">
        <v>256</v>
      </c>
      <c r="D231" s="77" t="s">
        <v>256</v>
      </c>
      <c r="E231" s="77" t="s">
        <v>256</v>
      </c>
      <c r="F231" s="77" t="s">
        <v>256</v>
      </c>
      <c r="G231" s="181">
        <v>73394</v>
      </c>
      <c r="H231" s="181"/>
      <c r="I231" s="19" t="s">
        <v>652</v>
      </c>
      <c r="J231" s="19" t="s">
        <v>762</v>
      </c>
      <c r="K231" s="15">
        <f>Tabel3[[#This Row],[Artikelnummer gAvilar]]</f>
        <v>73394</v>
      </c>
      <c r="L231" s="17" t="str">
        <f t="shared" si="33"/>
        <v>8718558733944</v>
      </c>
      <c r="M231" s="17">
        <v>8718558</v>
      </c>
      <c r="N231" s="17">
        <f t="shared" si="34"/>
        <v>34</v>
      </c>
      <c r="O231" s="17">
        <f t="shared" si="35"/>
        <v>102</v>
      </c>
      <c r="P231" s="17">
        <f t="shared" si="36"/>
        <v>34</v>
      </c>
      <c r="Q231" s="17">
        <f t="shared" si="37"/>
        <v>136</v>
      </c>
      <c r="R231" s="17">
        <f t="shared" si="38"/>
        <v>140</v>
      </c>
      <c r="S231" s="149">
        <f t="shared" si="39"/>
        <v>4</v>
      </c>
      <c r="T231" s="171">
        <v>515.08252565999999</v>
      </c>
      <c r="U231" s="160">
        <f>Tabel3[[#This Row],[Verkoopprijs per stuk oud]]*1.04</f>
        <v>535.68582668639999</v>
      </c>
      <c r="V231" s="161" t="s">
        <v>778</v>
      </c>
      <c r="W231" s="157" t="s">
        <v>32</v>
      </c>
    </row>
    <row r="232" spans="1:23" ht="20.100000000000001" customHeight="1" x14ac:dyDescent="0.2">
      <c r="A232" s="77">
        <v>1450117</v>
      </c>
      <c r="B232" s="77" t="s">
        <v>256</v>
      </c>
      <c r="C232" s="77" t="s">
        <v>256</v>
      </c>
      <c r="D232" s="77" t="s">
        <v>256</v>
      </c>
      <c r="E232" s="77" t="s">
        <v>256</v>
      </c>
      <c r="F232" s="77" t="s">
        <v>256</v>
      </c>
      <c r="G232" s="42">
        <v>73395</v>
      </c>
      <c r="H232" s="42"/>
      <c r="I232" s="39" t="s">
        <v>653</v>
      </c>
      <c r="J232" s="19" t="s">
        <v>762</v>
      </c>
      <c r="K232" s="15">
        <f>Tabel3[[#This Row],[Artikelnummer gAvilar]]</f>
        <v>73395</v>
      </c>
      <c r="L232" s="17" t="str">
        <f t="shared" si="33"/>
        <v>8718558733951</v>
      </c>
      <c r="M232" s="17">
        <v>8718558</v>
      </c>
      <c r="N232" s="17">
        <f t="shared" si="34"/>
        <v>35</v>
      </c>
      <c r="O232" s="17">
        <f t="shared" si="35"/>
        <v>105</v>
      </c>
      <c r="P232" s="17">
        <f t="shared" si="36"/>
        <v>34</v>
      </c>
      <c r="Q232" s="17">
        <f t="shared" si="37"/>
        <v>139</v>
      </c>
      <c r="R232" s="17">
        <f t="shared" si="38"/>
        <v>140</v>
      </c>
      <c r="S232" s="149">
        <f t="shared" si="39"/>
        <v>1</v>
      </c>
      <c r="T232" s="171">
        <v>220.05873162</v>
      </c>
      <c r="U232" s="160">
        <f>Tabel3[[#This Row],[Verkoopprijs per stuk oud]]*1.04</f>
        <v>228.8610808848</v>
      </c>
      <c r="V232" s="168" t="s">
        <v>778</v>
      </c>
      <c r="W232" s="154" t="s">
        <v>12</v>
      </c>
    </row>
    <row r="233" spans="1:23" ht="20.100000000000001" customHeight="1" x14ac:dyDescent="0.2">
      <c r="A233" s="77" t="s">
        <v>256</v>
      </c>
      <c r="B233" s="77" t="s">
        <v>256</v>
      </c>
      <c r="C233" s="77" t="s">
        <v>256</v>
      </c>
      <c r="D233" s="77" t="s">
        <v>256</v>
      </c>
      <c r="E233" s="77" t="s">
        <v>256</v>
      </c>
      <c r="F233" s="77" t="s">
        <v>256</v>
      </c>
      <c r="G233" s="42">
        <v>73400</v>
      </c>
      <c r="H233" s="42"/>
      <c r="I233" s="39" t="s">
        <v>563</v>
      </c>
      <c r="J233" s="19" t="s">
        <v>762</v>
      </c>
      <c r="K233" s="15">
        <f>Tabel3[[#This Row],[Artikelnummer gAvilar]]</f>
        <v>73400</v>
      </c>
      <c r="L233" s="17" t="str">
        <f t="shared" si="33"/>
        <v>8718558734002</v>
      </c>
      <c r="M233" s="17">
        <v>8718558</v>
      </c>
      <c r="N233" s="17">
        <f t="shared" si="34"/>
        <v>31</v>
      </c>
      <c r="O233" s="17">
        <f t="shared" si="35"/>
        <v>93</v>
      </c>
      <c r="P233" s="17">
        <f t="shared" si="36"/>
        <v>25</v>
      </c>
      <c r="Q233" s="17">
        <f t="shared" si="37"/>
        <v>118</v>
      </c>
      <c r="R233" s="17">
        <f t="shared" si="38"/>
        <v>120</v>
      </c>
      <c r="S233" s="149">
        <f t="shared" si="39"/>
        <v>2</v>
      </c>
      <c r="T233" s="171">
        <v>20.857214947499997</v>
      </c>
      <c r="U233" s="160">
        <f>Tabel3[[#This Row],[Verkoopprijs per stuk oud]]*1.04</f>
        <v>21.6915035454</v>
      </c>
      <c r="V233" s="168" t="s">
        <v>778</v>
      </c>
      <c r="W233" s="154" t="s">
        <v>32</v>
      </c>
    </row>
    <row r="234" spans="1:23" ht="20.100000000000001" customHeight="1" x14ac:dyDescent="0.2">
      <c r="A234" s="77" t="s">
        <v>256</v>
      </c>
      <c r="B234" s="77" t="s">
        <v>256</v>
      </c>
      <c r="C234" s="77" t="s">
        <v>256</v>
      </c>
      <c r="D234" s="77" t="s">
        <v>256</v>
      </c>
      <c r="E234" s="77" t="s">
        <v>256</v>
      </c>
      <c r="F234" s="77" t="s">
        <v>256</v>
      </c>
      <c r="G234" s="181">
        <v>73401</v>
      </c>
      <c r="H234" s="181"/>
      <c r="I234" s="39" t="s">
        <v>564</v>
      </c>
      <c r="J234" s="19" t="s">
        <v>762</v>
      </c>
      <c r="K234" s="15">
        <f>Tabel3[[#This Row],[Artikelnummer gAvilar]]</f>
        <v>73401</v>
      </c>
      <c r="L234" s="17" t="str">
        <f t="shared" si="33"/>
        <v>8718558734019</v>
      </c>
      <c r="M234" s="17">
        <v>8718558</v>
      </c>
      <c r="N234" s="17">
        <f t="shared" si="34"/>
        <v>32</v>
      </c>
      <c r="O234" s="17">
        <f t="shared" si="35"/>
        <v>96</v>
      </c>
      <c r="P234" s="17">
        <f t="shared" si="36"/>
        <v>25</v>
      </c>
      <c r="Q234" s="17">
        <f t="shared" si="37"/>
        <v>121</v>
      </c>
      <c r="R234" s="17">
        <f t="shared" si="38"/>
        <v>130</v>
      </c>
      <c r="S234" s="149">
        <f t="shared" si="39"/>
        <v>9</v>
      </c>
      <c r="T234" s="171">
        <v>20.857214947499997</v>
      </c>
      <c r="U234" s="160">
        <f>Tabel3[[#This Row],[Verkoopprijs per stuk oud]]*1.04</f>
        <v>21.6915035454</v>
      </c>
      <c r="V234" s="161" t="s">
        <v>778</v>
      </c>
      <c r="W234" s="157" t="s">
        <v>32</v>
      </c>
    </row>
    <row r="235" spans="1:23" ht="20.100000000000001" customHeight="1" x14ac:dyDescent="0.2">
      <c r="A235" s="77" t="s">
        <v>256</v>
      </c>
      <c r="B235" s="77" t="s">
        <v>256</v>
      </c>
      <c r="C235" s="77" t="s">
        <v>256</v>
      </c>
      <c r="D235" s="77" t="s">
        <v>256</v>
      </c>
      <c r="E235" s="77" t="s">
        <v>256</v>
      </c>
      <c r="F235" s="77" t="s">
        <v>256</v>
      </c>
      <c r="G235" s="42">
        <v>73402</v>
      </c>
      <c r="H235" s="42"/>
      <c r="I235" s="39" t="s">
        <v>565</v>
      </c>
      <c r="J235" s="19" t="s">
        <v>762</v>
      </c>
      <c r="K235" s="15">
        <f>Tabel3[[#This Row],[Artikelnummer gAvilar]]</f>
        <v>73402</v>
      </c>
      <c r="L235" s="17" t="str">
        <f t="shared" si="33"/>
        <v>8718558734026</v>
      </c>
      <c r="M235" s="17">
        <v>8718558</v>
      </c>
      <c r="N235" s="17">
        <f t="shared" si="34"/>
        <v>33</v>
      </c>
      <c r="O235" s="17">
        <f t="shared" si="35"/>
        <v>99</v>
      </c>
      <c r="P235" s="17">
        <f t="shared" si="36"/>
        <v>25</v>
      </c>
      <c r="Q235" s="17">
        <f t="shared" si="37"/>
        <v>124</v>
      </c>
      <c r="R235" s="17">
        <f t="shared" si="38"/>
        <v>130</v>
      </c>
      <c r="S235" s="149">
        <f t="shared" si="39"/>
        <v>6</v>
      </c>
      <c r="T235" s="171">
        <v>31.134683182499995</v>
      </c>
      <c r="U235" s="160">
        <f>Tabel3[[#This Row],[Verkoopprijs per stuk oud]]*1.04</f>
        <v>32.380070509799992</v>
      </c>
      <c r="V235" s="168" t="s">
        <v>778</v>
      </c>
      <c r="W235" s="154" t="s">
        <v>32</v>
      </c>
    </row>
    <row r="236" spans="1:23" ht="20.100000000000001" customHeight="1" x14ac:dyDescent="0.2">
      <c r="A236" s="77" t="s">
        <v>256</v>
      </c>
      <c r="B236" s="77" t="s">
        <v>256</v>
      </c>
      <c r="C236" s="77" t="s">
        <v>256</v>
      </c>
      <c r="D236" s="77" t="s">
        <v>256</v>
      </c>
      <c r="E236" s="77" t="s">
        <v>256</v>
      </c>
      <c r="F236" s="77" t="s">
        <v>256</v>
      </c>
      <c r="G236" s="141">
        <v>73403</v>
      </c>
      <c r="H236" s="141"/>
      <c r="I236" s="91" t="s">
        <v>566</v>
      </c>
      <c r="J236" s="26" t="s">
        <v>762</v>
      </c>
      <c r="K236" s="15">
        <f>Tabel3[[#This Row],[Artikelnummer gAvilar]]</f>
        <v>73403</v>
      </c>
      <c r="L236" s="79" t="str">
        <f t="shared" si="33"/>
        <v>8718558734033</v>
      </c>
      <c r="M236" s="17">
        <v>8718558</v>
      </c>
      <c r="N236" s="17">
        <f t="shared" si="34"/>
        <v>34</v>
      </c>
      <c r="O236" s="17">
        <f t="shared" si="35"/>
        <v>102</v>
      </c>
      <c r="P236" s="17">
        <f t="shared" si="36"/>
        <v>25</v>
      </c>
      <c r="Q236" s="17">
        <f t="shared" si="37"/>
        <v>127</v>
      </c>
      <c r="R236" s="17">
        <f t="shared" si="38"/>
        <v>130</v>
      </c>
      <c r="S236" s="149">
        <f t="shared" si="39"/>
        <v>3</v>
      </c>
      <c r="T236" s="172">
        <v>51.810531043499999</v>
      </c>
      <c r="U236" s="160">
        <f>Tabel3[[#This Row],[Verkoopprijs per stuk oud]]*1.04</f>
        <v>53.882952285240002</v>
      </c>
      <c r="V236" s="161" t="s">
        <v>778</v>
      </c>
      <c r="W236" s="155" t="s">
        <v>32</v>
      </c>
    </row>
    <row r="237" spans="1:23" ht="20.100000000000001" customHeight="1" x14ac:dyDescent="0.2">
      <c r="A237" s="77" t="s">
        <v>256</v>
      </c>
      <c r="B237" s="77" t="s">
        <v>256</v>
      </c>
      <c r="C237" s="77" t="s">
        <v>256</v>
      </c>
      <c r="D237" s="77" t="s">
        <v>256</v>
      </c>
      <c r="E237" s="77" t="s">
        <v>256</v>
      </c>
      <c r="F237" s="77" t="s">
        <v>256</v>
      </c>
      <c r="G237" s="102">
        <v>73404</v>
      </c>
      <c r="H237" s="102"/>
      <c r="I237" s="94" t="s">
        <v>567</v>
      </c>
      <c r="J237" s="79" t="s">
        <v>762</v>
      </c>
      <c r="K237" s="15">
        <f>Tabel3[[#This Row],[Artikelnummer gAvilar]]</f>
        <v>73404</v>
      </c>
      <c r="L237" s="79" t="str">
        <f t="shared" si="33"/>
        <v>8718558734040</v>
      </c>
      <c r="M237" s="17">
        <v>8718558</v>
      </c>
      <c r="N237" s="17">
        <f t="shared" si="34"/>
        <v>35</v>
      </c>
      <c r="O237" s="17">
        <f t="shared" si="35"/>
        <v>105</v>
      </c>
      <c r="P237" s="17">
        <f t="shared" si="36"/>
        <v>25</v>
      </c>
      <c r="Q237" s="17">
        <f t="shared" si="37"/>
        <v>130</v>
      </c>
      <c r="R237" s="17">
        <f t="shared" si="38"/>
        <v>130</v>
      </c>
      <c r="S237" s="149">
        <f t="shared" si="39"/>
        <v>0</v>
      </c>
      <c r="T237" s="164">
        <v>82.219745879999991</v>
      </c>
      <c r="U237" s="160">
        <f>Tabel3[[#This Row],[Verkoopprijs per stuk oud]]*1.04</f>
        <v>85.508535715199997</v>
      </c>
      <c r="V237" s="161" t="s">
        <v>778</v>
      </c>
      <c r="W237" s="152" t="s">
        <v>32</v>
      </c>
    </row>
    <row r="238" spans="1:23" ht="20.100000000000001" customHeight="1" x14ac:dyDescent="0.2">
      <c r="A238" s="77" t="s">
        <v>256</v>
      </c>
      <c r="B238" s="77" t="s">
        <v>256</v>
      </c>
      <c r="C238" s="77" t="s">
        <v>256</v>
      </c>
      <c r="D238" s="77" t="s">
        <v>256</v>
      </c>
      <c r="E238" s="77" t="s">
        <v>256</v>
      </c>
      <c r="F238" s="77" t="s">
        <v>256</v>
      </c>
      <c r="G238" s="102">
        <v>73405</v>
      </c>
      <c r="H238" s="102"/>
      <c r="I238" s="94" t="s">
        <v>568</v>
      </c>
      <c r="J238" s="79" t="s">
        <v>762</v>
      </c>
      <c r="K238" s="15">
        <f>Tabel3[[#This Row],[Artikelnummer gAvilar]]</f>
        <v>73405</v>
      </c>
      <c r="L238" s="79" t="str">
        <f t="shared" si="33"/>
        <v>8718558734057</v>
      </c>
      <c r="M238" s="17">
        <v>8718558</v>
      </c>
      <c r="N238" s="17">
        <f t="shared" si="34"/>
        <v>36</v>
      </c>
      <c r="O238" s="17">
        <f t="shared" si="35"/>
        <v>108</v>
      </c>
      <c r="P238" s="17">
        <f t="shared" si="36"/>
        <v>25</v>
      </c>
      <c r="Q238" s="17">
        <f t="shared" si="37"/>
        <v>133</v>
      </c>
      <c r="R238" s="17">
        <f t="shared" si="38"/>
        <v>140</v>
      </c>
      <c r="S238" s="149">
        <f t="shared" si="39"/>
        <v>7</v>
      </c>
      <c r="T238" s="164">
        <v>14.509366919999998</v>
      </c>
      <c r="U238" s="160">
        <f>Tabel3[[#This Row],[Verkoopprijs per stuk oud]]*1.04</f>
        <v>15.089741596799998</v>
      </c>
      <c r="V238" s="161" t="s">
        <v>778</v>
      </c>
      <c r="W238" s="152" t="s">
        <v>32</v>
      </c>
    </row>
    <row r="239" spans="1:23" ht="20.100000000000001" customHeight="1" x14ac:dyDescent="0.2">
      <c r="A239" s="77" t="s">
        <v>256</v>
      </c>
      <c r="B239" s="77" t="s">
        <v>256</v>
      </c>
      <c r="C239" s="77" t="s">
        <v>256</v>
      </c>
      <c r="D239" s="77" t="s">
        <v>256</v>
      </c>
      <c r="E239" s="77" t="s">
        <v>256</v>
      </c>
      <c r="F239" s="77" t="s">
        <v>256</v>
      </c>
      <c r="G239" s="102">
        <v>73406</v>
      </c>
      <c r="H239" s="102"/>
      <c r="I239" s="94" t="s">
        <v>569</v>
      </c>
      <c r="J239" s="79" t="s">
        <v>762</v>
      </c>
      <c r="K239" s="15">
        <f>Tabel3[[#This Row],[Artikelnummer gAvilar]]</f>
        <v>73406</v>
      </c>
      <c r="L239" s="79" t="str">
        <f t="shared" si="33"/>
        <v>8718558734064</v>
      </c>
      <c r="M239" s="17">
        <v>8718558</v>
      </c>
      <c r="N239" s="17">
        <f t="shared" si="34"/>
        <v>37</v>
      </c>
      <c r="O239" s="17">
        <f t="shared" si="35"/>
        <v>111</v>
      </c>
      <c r="P239" s="17">
        <f t="shared" si="36"/>
        <v>25</v>
      </c>
      <c r="Q239" s="17">
        <f t="shared" si="37"/>
        <v>136</v>
      </c>
      <c r="R239" s="17">
        <f t="shared" si="38"/>
        <v>140</v>
      </c>
      <c r="S239" s="149">
        <f t="shared" si="39"/>
        <v>4</v>
      </c>
      <c r="T239" s="164">
        <v>10.9424808855</v>
      </c>
      <c r="U239" s="160">
        <f>Tabel3[[#This Row],[Verkoopprijs per stuk oud]]*1.04</f>
        <v>11.38018012092</v>
      </c>
      <c r="V239" s="161" t="s">
        <v>778</v>
      </c>
      <c r="W239" s="152" t="s">
        <v>32</v>
      </c>
    </row>
    <row r="240" spans="1:23" ht="20.100000000000001" customHeight="1" x14ac:dyDescent="0.2">
      <c r="A240" s="77" t="s">
        <v>256</v>
      </c>
      <c r="B240" s="77" t="s">
        <v>256</v>
      </c>
      <c r="C240" s="77" t="s">
        <v>256</v>
      </c>
      <c r="D240" s="77" t="s">
        <v>256</v>
      </c>
      <c r="E240" s="77" t="s">
        <v>256</v>
      </c>
      <c r="F240" s="77" t="s">
        <v>256</v>
      </c>
      <c r="G240" s="102">
        <v>73407</v>
      </c>
      <c r="H240" s="102"/>
      <c r="I240" s="94" t="s">
        <v>570</v>
      </c>
      <c r="J240" s="79" t="s">
        <v>762</v>
      </c>
      <c r="K240" s="15">
        <f>Tabel3[[#This Row],[Artikelnummer gAvilar]]</f>
        <v>73407</v>
      </c>
      <c r="L240" s="79" t="str">
        <f t="shared" si="33"/>
        <v>8718558734071</v>
      </c>
      <c r="M240" s="17">
        <v>8718558</v>
      </c>
      <c r="N240" s="17">
        <f t="shared" si="34"/>
        <v>38</v>
      </c>
      <c r="O240" s="17">
        <f t="shared" si="35"/>
        <v>114</v>
      </c>
      <c r="P240" s="17">
        <f t="shared" si="36"/>
        <v>25</v>
      </c>
      <c r="Q240" s="17">
        <f t="shared" si="37"/>
        <v>139</v>
      </c>
      <c r="R240" s="17">
        <f t="shared" si="38"/>
        <v>140</v>
      </c>
      <c r="S240" s="149">
        <f t="shared" si="39"/>
        <v>1</v>
      </c>
      <c r="T240" s="164">
        <v>2.5995949065000001</v>
      </c>
      <c r="U240" s="160">
        <f>Tabel3[[#This Row],[Verkoopprijs per stuk oud]]*1.04</f>
        <v>2.7035787027600002</v>
      </c>
      <c r="V240" s="161" t="s">
        <v>778</v>
      </c>
      <c r="W240" s="152" t="s">
        <v>32</v>
      </c>
    </row>
    <row r="241" spans="1:23" ht="20.100000000000001" customHeight="1" x14ac:dyDescent="0.2">
      <c r="A241" s="77" t="s">
        <v>256</v>
      </c>
      <c r="B241" s="77" t="s">
        <v>256</v>
      </c>
      <c r="C241" s="77" t="s">
        <v>256</v>
      </c>
      <c r="D241" s="77" t="s">
        <v>256</v>
      </c>
      <c r="E241" s="77" t="s">
        <v>256</v>
      </c>
      <c r="F241" s="77" t="s">
        <v>256</v>
      </c>
      <c r="G241" s="102">
        <v>73410</v>
      </c>
      <c r="H241" s="102"/>
      <c r="I241" s="94" t="s">
        <v>571</v>
      </c>
      <c r="J241" s="79" t="s">
        <v>762</v>
      </c>
      <c r="K241" s="15">
        <f>Tabel3[[#This Row],[Artikelnummer gAvilar]]</f>
        <v>73410</v>
      </c>
      <c r="L241" s="79" t="str">
        <f t="shared" si="33"/>
        <v>8718558734101</v>
      </c>
      <c r="M241" s="17">
        <v>8718558</v>
      </c>
      <c r="N241" s="17">
        <f t="shared" si="34"/>
        <v>31</v>
      </c>
      <c r="O241" s="17">
        <f t="shared" si="35"/>
        <v>93</v>
      </c>
      <c r="P241" s="17">
        <f t="shared" si="36"/>
        <v>26</v>
      </c>
      <c r="Q241" s="17">
        <f t="shared" si="37"/>
        <v>119</v>
      </c>
      <c r="R241" s="17">
        <f t="shared" si="38"/>
        <v>120</v>
      </c>
      <c r="S241" s="149">
        <f t="shared" si="39"/>
        <v>1</v>
      </c>
      <c r="T241" s="164">
        <v>96.729112799999996</v>
      </c>
      <c r="U241" s="160">
        <f>Tabel3[[#This Row],[Verkoopprijs per stuk oud]]*1.04</f>
        <v>100.59827731199999</v>
      </c>
      <c r="V241" s="161" t="s">
        <v>778</v>
      </c>
      <c r="W241" s="152" t="s">
        <v>12</v>
      </c>
    </row>
    <row r="242" spans="1:23" ht="20.100000000000001" customHeight="1" x14ac:dyDescent="0.2">
      <c r="A242" s="77" t="s">
        <v>256</v>
      </c>
      <c r="B242" s="77" t="s">
        <v>256</v>
      </c>
      <c r="C242" s="77" t="s">
        <v>256</v>
      </c>
      <c r="D242" s="77" t="s">
        <v>256</v>
      </c>
      <c r="E242" s="77" t="s">
        <v>256</v>
      </c>
      <c r="F242" s="77" t="s">
        <v>256</v>
      </c>
      <c r="G242" s="140">
        <v>73411</v>
      </c>
      <c r="H242" s="140"/>
      <c r="I242" s="101" t="s">
        <v>572</v>
      </c>
      <c r="J242" s="17" t="s">
        <v>762</v>
      </c>
      <c r="K242" s="15">
        <f>Tabel3[[#This Row],[Artikelnummer gAvilar]]</f>
        <v>73411</v>
      </c>
      <c r="L242" s="17" t="str">
        <f t="shared" si="33"/>
        <v>8718558734118</v>
      </c>
      <c r="M242" s="17">
        <v>8718558</v>
      </c>
      <c r="N242" s="17">
        <f t="shared" si="34"/>
        <v>32</v>
      </c>
      <c r="O242" s="17">
        <f t="shared" si="35"/>
        <v>96</v>
      </c>
      <c r="P242" s="17">
        <f t="shared" si="36"/>
        <v>26</v>
      </c>
      <c r="Q242" s="17">
        <f t="shared" si="37"/>
        <v>122</v>
      </c>
      <c r="R242" s="17">
        <f t="shared" si="38"/>
        <v>130</v>
      </c>
      <c r="S242" s="149">
        <f t="shared" si="39"/>
        <v>8</v>
      </c>
      <c r="T242" s="165">
        <v>658.96708094999997</v>
      </c>
      <c r="U242" s="160">
        <f>Tabel3[[#This Row],[Verkoopprijs per stuk oud]]*1.04</f>
        <v>685.32576418799999</v>
      </c>
      <c r="V242" s="161" t="s">
        <v>778</v>
      </c>
      <c r="W242" s="153" t="s">
        <v>32</v>
      </c>
    </row>
    <row r="243" spans="1:23" ht="20.100000000000001" customHeight="1" x14ac:dyDescent="0.2">
      <c r="A243" s="77" t="s">
        <v>256</v>
      </c>
      <c r="B243" s="77" t="s">
        <v>256</v>
      </c>
      <c r="C243" s="77" t="s">
        <v>256</v>
      </c>
      <c r="D243" s="77" t="s">
        <v>256</v>
      </c>
      <c r="E243" s="77" t="s">
        <v>256</v>
      </c>
      <c r="F243" s="77" t="s">
        <v>256</v>
      </c>
      <c r="G243" s="42">
        <v>73412</v>
      </c>
      <c r="H243" s="42"/>
      <c r="I243" s="39" t="s">
        <v>611</v>
      </c>
      <c r="J243" s="19" t="s">
        <v>762</v>
      </c>
      <c r="K243" s="15">
        <f>Tabel3[[#This Row],[Artikelnummer gAvilar]]</f>
        <v>73412</v>
      </c>
      <c r="L243" s="17" t="str">
        <f t="shared" si="33"/>
        <v>8718558734125</v>
      </c>
      <c r="M243" s="17">
        <v>8718558</v>
      </c>
      <c r="N243" s="17">
        <f t="shared" si="34"/>
        <v>33</v>
      </c>
      <c r="O243" s="17">
        <f t="shared" si="35"/>
        <v>99</v>
      </c>
      <c r="P243" s="17">
        <f t="shared" si="36"/>
        <v>26</v>
      </c>
      <c r="Q243" s="17">
        <f t="shared" si="37"/>
        <v>125</v>
      </c>
      <c r="R243" s="17">
        <f t="shared" si="38"/>
        <v>130</v>
      </c>
      <c r="S243" s="149">
        <f t="shared" si="39"/>
        <v>5</v>
      </c>
      <c r="T243" s="171">
        <v>69.732222738749996</v>
      </c>
      <c r="U243" s="160">
        <f>Tabel3[[#This Row],[Verkoopprijs per stuk oud]]*1.04</f>
        <v>72.521511648299992</v>
      </c>
      <c r="V243" s="168" t="s">
        <v>778</v>
      </c>
      <c r="W243" s="154" t="s">
        <v>12</v>
      </c>
    </row>
    <row r="244" spans="1:23" ht="20.100000000000001" customHeight="1" x14ac:dyDescent="0.2">
      <c r="A244" s="77" t="s">
        <v>256</v>
      </c>
      <c r="B244" s="77" t="s">
        <v>256</v>
      </c>
      <c r="C244" s="77" t="s">
        <v>256</v>
      </c>
      <c r="D244" s="77" t="s">
        <v>256</v>
      </c>
      <c r="E244" s="77" t="s">
        <v>256</v>
      </c>
      <c r="F244" s="77" t="s">
        <v>256</v>
      </c>
      <c r="G244" s="141">
        <v>73413</v>
      </c>
      <c r="H244" s="141"/>
      <c r="I244" s="91" t="s">
        <v>612</v>
      </c>
      <c r="J244" s="26" t="s">
        <v>762</v>
      </c>
      <c r="K244" s="15">
        <f>Tabel3[[#This Row],[Artikelnummer gAvilar]]</f>
        <v>73413</v>
      </c>
      <c r="L244" s="79" t="str">
        <f t="shared" si="33"/>
        <v>8718558734132</v>
      </c>
      <c r="M244" s="17">
        <v>8718558</v>
      </c>
      <c r="N244" s="17">
        <f t="shared" si="34"/>
        <v>34</v>
      </c>
      <c r="O244" s="17">
        <f t="shared" si="35"/>
        <v>102</v>
      </c>
      <c r="P244" s="17">
        <f t="shared" si="36"/>
        <v>26</v>
      </c>
      <c r="Q244" s="17">
        <f t="shared" si="37"/>
        <v>128</v>
      </c>
      <c r="R244" s="17">
        <f t="shared" si="38"/>
        <v>130</v>
      </c>
      <c r="S244" s="149">
        <f t="shared" si="39"/>
        <v>2</v>
      </c>
      <c r="T244" s="172">
        <v>114.57437937074999</v>
      </c>
      <c r="U244" s="160">
        <f>Tabel3[[#This Row],[Verkoopprijs per stuk oud]]*1.04</f>
        <v>119.15735454557999</v>
      </c>
      <c r="V244" s="161" t="s">
        <v>774</v>
      </c>
      <c r="W244" s="155" t="s">
        <v>12</v>
      </c>
    </row>
    <row r="245" spans="1:23" ht="20.100000000000001" customHeight="1" x14ac:dyDescent="0.2">
      <c r="A245" s="77" t="s">
        <v>256</v>
      </c>
      <c r="B245" s="77" t="s">
        <v>256</v>
      </c>
      <c r="C245" s="77" t="s">
        <v>256</v>
      </c>
      <c r="D245" s="77" t="s">
        <v>256</v>
      </c>
      <c r="E245" s="77" t="s">
        <v>256</v>
      </c>
      <c r="F245" s="77" t="s">
        <v>256</v>
      </c>
      <c r="G245" s="102">
        <v>73414</v>
      </c>
      <c r="H245" s="102"/>
      <c r="I245" s="94" t="s">
        <v>613</v>
      </c>
      <c r="J245" s="79" t="s">
        <v>762</v>
      </c>
      <c r="K245" s="15">
        <f>Tabel3[[#This Row],[Artikelnummer gAvilar]]</f>
        <v>73414</v>
      </c>
      <c r="L245" s="79" t="str">
        <f t="shared" si="33"/>
        <v>8718558734149</v>
      </c>
      <c r="M245" s="17">
        <v>8718558</v>
      </c>
      <c r="N245" s="17">
        <f t="shared" si="34"/>
        <v>35</v>
      </c>
      <c r="O245" s="17">
        <f t="shared" si="35"/>
        <v>105</v>
      </c>
      <c r="P245" s="17">
        <f t="shared" si="36"/>
        <v>26</v>
      </c>
      <c r="Q245" s="17">
        <f t="shared" si="37"/>
        <v>131</v>
      </c>
      <c r="R245" s="17">
        <f t="shared" si="38"/>
        <v>140</v>
      </c>
      <c r="S245" s="149">
        <f t="shared" si="39"/>
        <v>9</v>
      </c>
      <c r="T245" s="164">
        <v>140.53097519999997</v>
      </c>
      <c r="U245" s="160">
        <f>Tabel3[[#This Row],[Verkoopprijs per stuk oud]]*1.04</f>
        <v>146.15221420799998</v>
      </c>
      <c r="V245" s="161" t="s">
        <v>774</v>
      </c>
      <c r="W245" s="152" t="s">
        <v>12</v>
      </c>
    </row>
    <row r="246" spans="1:23" ht="20.100000000000001" customHeight="1" x14ac:dyDescent="0.2">
      <c r="A246" s="77" t="s">
        <v>256</v>
      </c>
      <c r="B246" s="77" t="s">
        <v>256</v>
      </c>
      <c r="C246" s="77" t="s">
        <v>256</v>
      </c>
      <c r="D246" s="77" t="s">
        <v>256</v>
      </c>
      <c r="E246" s="77" t="s">
        <v>256</v>
      </c>
      <c r="F246" s="77" t="s">
        <v>256</v>
      </c>
      <c r="G246" s="102">
        <v>73415</v>
      </c>
      <c r="H246" s="182"/>
      <c r="I246" s="94" t="s">
        <v>614</v>
      </c>
      <c r="J246" s="79" t="s">
        <v>762</v>
      </c>
      <c r="K246" s="15">
        <f>Tabel3[[#This Row],[Artikelnummer gAvilar]]</f>
        <v>73415</v>
      </c>
      <c r="L246" s="79" t="str">
        <f t="shared" si="33"/>
        <v>8718558734156</v>
      </c>
      <c r="M246" s="17">
        <v>8718558</v>
      </c>
      <c r="N246" s="17">
        <f t="shared" si="34"/>
        <v>36</v>
      </c>
      <c r="O246" s="17">
        <f t="shared" si="35"/>
        <v>108</v>
      </c>
      <c r="P246" s="17">
        <f t="shared" si="36"/>
        <v>26</v>
      </c>
      <c r="Q246" s="17">
        <f t="shared" si="37"/>
        <v>134</v>
      </c>
      <c r="R246" s="17">
        <f t="shared" si="38"/>
        <v>140</v>
      </c>
      <c r="S246" s="149">
        <f t="shared" si="39"/>
        <v>6</v>
      </c>
      <c r="T246" s="164">
        <v>229.21548814125001</v>
      </c>
      <c r="U246" s="160">
        <f>Tabel3[[#This Row],[Verkoopprijs per stuk oud]]*1.04</f>
        <v>238.38410766690001</v>
      </c>
      <c r="V246" s="161" t="s">
        <v>774</v>
      </c>
      <c r="W246" s="152" t="s">
        <v>12</v>
      </c>
    </row>
    <row r="247" spans="1:23" ht="20.100000000000001" customHeight="1" x14ac:dyDescent="0.2">
      <c r="A247" s="77" t="s">
        <v>256</v>
      </c>
      <c r="B247" s="77" t="s">
        <v>256</v>
      </c>
      <c r="C247" s="77" t="s">
        <v>256</v>
      </c>
      <c r="D247" s="77" t="s">
        <v>256</v>
      </c>
      <c r="E247" s="77" t="s">
        <v>256</v>
      </c>
      <c r="F247" s="77" t="s">
        <v>256</v>
      </c>
      <c r="G247" s="102">
        <v>73416</v>
      </c>
      <c r="H247" s="102"/>
      <c r="I247" s="94" t="s">
        <v>615</v>
      </c>
      <c r="J247" s="79" t="s">
        <v>762</v>
      </c>
      <c r="K247" s="15">
        <f>Tabel3[[#This Row],[Artikelnummer gAvilar]]</f>
        <v>73416</v>
      </c>
      <c r="L247" s="79" t="str">
        <f t="shared" si="33"/>
        <v>8718558734163</v>
      </c>
      <c r="M247" s="17">
        <v>8718558</v>
      </c>
      <c r="N247" s="17">
        <f t="shared" si="34"/>
        <v>37</v>
      </c>
      <c r="O247" s="17">
        <f t="shared" si="35"/>
        <v>111</v>
      </c>
      <c r="P247" s="17">
        <f t="shared" si="36"/>
        <v>26</v>
      </c>
      <c r="Q247" s="17">
        <f t="shared" si="37"/>
        <v>137</v>
      </c>
      <c r="R247" s="17">
        <f t="shared" si="38"/>
        <v>140</v>
      </c>
      <c r="S247" s="149">
        <f t="shared" si="39"/>
        <v>3</v>
      </c>
      <c r="T247" s="164">
        <v>363.67522863749997</v>
      </c>
      <c r="U247" s="160">
        <f>Tabel3[[#This Row],[Verkoopprijs per stuk oud]]*1.04</f>
        <v>378.22223778299997</v>
      </c>
      <c r="V247" s="161" t="s">
        <v>774</v>
      </c>
      <c r="W247" s="152" t="s">
        <v>12</v>
      </c>
    </row>
    <row r="248" spans="1:23" ht="20.100000000000001" customHeight="1" x14ac:dyDescent="0.2">
      <c r="A248" s="77" t="s">
        <v>256</v>
      </c>
      <c r="B248" s="77" t="s">
        <v>256</v>
      </c>
      <c r="C248" s="77" t="s">
        <v>256</v>
      </c>
      <c r="D248" s="77" t="s">
        <v>256</v>
      </c>
      <c r="E248" s="77" t="s">
        <v>256</v>
      </c>
      <c r="F248" s="77" t="s">
        <v>256</v>
      </c>
      <c r="G248" s="102">
        <v>73417</v>
      </c>
      <c r="H248" s="102"/>
      <c r="I248" s="94" t="s">
        <v>616</v>
      </c>
      <c r="J248" s="79" t="s">
        <v>762</v>
      </c>
      <c r="K248" s="15">
        <f>Tabel3[[#This Row],[Artikelnummer gAvilar]]</f>
        <v>73417</v>
      </c>
      <c r="L248" s="79" t="str">
        <f t="shared" si="33"/>
        <v>8718558734170</v>
      </c>
      <c r="M248" s="17">
        <v>8718558</v>
      </c>
      <c r="N248" s="17">
        <f t="shared" si="34"/>
        <v>38</v>
      </c>
      <c r="O248" s="17">
        <f t="shared" si="35"/>
        <v>114</v>
      </c>
      <c r="P248" s="17">
        <f t="shared" si="36"/>
        <v>26</v>
      </c>
      <c r="Q248" s="17">
        <f t="shared" si="37"/>
        <v>140</v>
      </c>
      <c r="R248" s="17">
        <f t="shared" si="38"/>
        <v>140</v>
      </c>
      <c r="S248" s="149">
        <f t="shared" si="39"/>
        <v>0</v>
      </c>
      <c r="T248" s="164">
        <v>59.789542175999991</v>
      </c>
      <c r="U248" s="160">
        <f>Tabel3[[#This Row],[Verkoopprijs per stuk oud]]*1.04</f>
        <v>62.181123863039993</v>
      </c>
      <c r="V248" s="161" t="s">
        <v>774</v>
      </c>
      <c r="W248" s="152" t="s">
        <v>12</v>
      </c>
    </row>
    <row r="249" spans="1:23" ht="20.100000000000001" customHeight="1" x14ac:dyDescent="0.2">
      <c r="A249" s="77" t="s">
        <v>256</v>
      </c>
      <c r="B249" s="77" t="s">
        <v>256</v>
      </c>
      <c r="C249" s="77" t="s">
        <v>256</v>
      </c>
      <c r="D249" s="77" t="s">
        <v>256</v>
      </c>
      <c r="E249" s="77" t="s">
        <v>256</v>
      </c>
      <c r="F249" s="77" t="s">
        <v>256</v>
      </c>
      <c r="G249" s="102">
        <v>73418</v>
      </c>
      <c r="H249" s="102"/>
      <c r="I249" s="94" t="s">
        <v>617</v>
      </c>
      <c r="J249" s="79" t="s">
        <v>762</v>
      </c>
      <c r="K249" s="15">
        <f>Tabel3[[#This Row],[Artikelnummer gAvilar]]</f>
        <v>73418</v>
      </c>
      <c r="L249" s="79" t="str">
        <f t="shared" si="33"/>
        <v>8718558734187</v>
      </c>
      <c r="M249" s="17">
        <v>8718558</v>
      </c>
      <c r="N249" s="17">
        <f t="shared" si="34"/>
        <v>39</v>
      </c>
      <c r="O249" s="17">
        <f t="shared" si="35"/>
        <v>117</v>
      </c>
      <c r="P249" s="17">
        <f t="shared" si="36"/>
        <v>26</v>
      </c>
      <c r="Q249" s="17">
        <f t="shared" si="37"/>
        <v>143</v>
      </c>
      <c r="R249" s="17">
        <f t="shared" si="38"/>
        <v>150</v>
      </c>
      <c r="S249" s="149">
        <f t="shared" si="39"/>
        <v>7</v>
      </c>
      <c r="T249" s="164">
        <v>94.622288845499995</v>
      </c>
      <c r="U249" s="160">
        <f>Tabel3[[#This Row],[Verkoopprijs per stuk oud]]*1.04</f>
        <v>98.407180399319998</v>
      </c>
      <c r="V249" s="161" t="s">
        <v>774</v>
      </c>
      <c r="W249" s="152" t="s">
        <v>12</v>
      </c>
    </row>
    <row r="250" spans="1:23" ht="20.100000000000001" customHeight="1" x14ac:dyDescent="0.2">
      <c r="A250" s="77" t="s">
        <v>256</v>
      </c>
      <c r="B250" s="77" t="s">
        <v>256</v>
      </c>
      <c r="C250" s="77" t="s">
        <v>256</v>
      </c>
      <c r="D250" s="77" t="s">
        <v>256</v>
      </c>
      <c r="E250" s="77" t="s">
        <v>256</v>
      </c>
      <c r="F250" s="77" t="s">
        <v>256</v>
      </c>
      <c r="G250" s="102">
        <v>73419</v>
      </c>
      <c r="H250" s="102"/>
      <c r="I250" s="94" t="s">
        <v>618</v>
      </c>
      <c r="J250" s="79" t="s">
        <v>762</v>
      </c>
      <c r="K250" s="15">
        <f>Tabel3[[#This Row],[Artikelnummer gAvilar]]</f>
        <v>73419</v>
      </c>
      <c r="L250" s="79" t="str">
        <f t="shared" si="33"/>
        <v>8718558734194</v>
      </c>
      <c r="M250" s="17">
        <v>8718558</v>
      </c>
      <c r="N250" s="17">
        <f t="shared" si="34"/>
        <v>40</v>
      </c>
      <c r="O250" s="17">
        <f t="shared" si="35"/>
        <v>120</v>
      </c>
      <c r="P250" s="17">
        <f t="shared" si="36"/>
        <v>26</v>
      </c>
      <c r="Q250" s="17">
        <f t="shared" si="37"/>
        <v>146</v>
      </c>
      <c r="R250" s="17">
        <f t="shared" si="38"/>
        <v>150</v>
      </c>
      <c r="S250" s="149">
        <f t="shared" si="39"/>
        <v>4</v>
      </c>
      <c r="T250" s="164">
        <v>94.806579599999992</v>
      </c>
      <c r="U250" s="160">
        <f>Tabel3[[#This Row],[Verkoopprijs per stuk oud]]*1.04</f>
        <v>98.598842783999999</v>
      </c>
      <c r="V250" s="161" t="s">
        <v>774</v>
      </c>
      <c r="W250" s="152" t="s">
        <v>12</v>
      </c>
    </row>
    <row r="251" spans="1:23" ht="20.100000000000001" customHeight="1" x14ac:dyDescent="0.2">
      <c r="A251" s="77">
        <v>2291081</v>
      </c>
      <c r="B251" s="66">
        <v>3391493</v>
      </c>
      <c r="C251" s="66" t="s">
        <v>158</v>
      </c>
      <c r="D251" s="66">
        <v>7510761</v>
      </c>
      <c r="E251" s="66">
        <v>7670127</v>
      </c>
      <c r="F251" s="66" t="s">
        <v>256</v>
      </c>
      <c r="G251" s="78">
        <v>80277</v>
      </c>
      <c r="H251" s="78"/>
      <c r="I251" s="79" t="s">
        <v>899</v>
      </c>
      <c r="J251" s="79" t="s">
        <v>10</v>
      </c>
      <c r="K251" s="15">
        <f>Tabel3[[#This Row],[Artikelnummer gAvilar]]</f>
        <v>80277</v>
      </c>
      <c r="L251" s="79" t="str">
        <f t="shared" si="33"/>
        <v>8718558802770</v>
      </c>
      <c r="M251" s="17">
        <v>8718558</v>
      </c>
      <c r="N251" s="17">
        <f t="shared" si="34"/>
        <v>37</v>
      </c>
      <c r="O251" s="17">
        <f t="shared" si="35"/>
        <v>111</v>
      </c>
      <c r="P251" s="17">
        <f t="shared" si="36"/>
        <v>29</v>
      </c>
      <c r="Q251" s="17">
        <f t="shared" si="37"/>
        <v>140</v>
      </c>
      <c r="R251" s="17">
        <f t="shared" si="38"/>
        <v>140</v>
      </c>
      <c r="S251" s="149">
        <f t="shared" si="39"/>
        <v>0</v>
      </c>
      <c r="T251" s="164">
        <v>59.692662449999993</v>
      </c>
      <c r="U251" s="160">
        <f>Tabel3[[#This Row],[Verkoopprijs per stuk oud]]*1.04</f>
        <v>62.080368947999993</v>
      </c>
      <c r="V251" s="161" t="s">
        <v>774</v>
      </c>
      <c r="W251" s="152" t="s">
        <v>12</v>
      </c>
    </row>
    <row r="252" spans="1:23" ht="20.100000000000001" customHeight="1" x14ac:dyDescent="0.2">
      <c r="A252" s="77">
        <v>2291082</v>
      </c>
      <c r="B252" s="66">
        <v>3391494</v>
      </c>
      <c r="C252" s="66" t="s">
        <v>159</v>
      </c>
      <c r="D252" s="66">
        <v>7510762</v>
      </c>
      <c r="E252" s="66">
        <v>7670128</v>
      </c>
      <c r="F252" s="66">
        <v>12596677</v>
      </c>
      <c r="G252" s="78">
        <v>80278</v>
      </c>
      <c r="H252" s="78"/>
      <c r="I252" s="79" t="s">
        <v>900</v>
      </c>
      <c r="J252" s="79" t="s">
        <v>10</v>
      </c>
      <c r="K252" s="15">
        <f>Tabel3[[#This Row],[Artikelnummer gAvilar]]</f>
        <v>80278</v>
      </c>
      <c r="L252" s="79" t="str">
        <f t="shared" si="33"/>
        <v>8718558802787</v>
      </c>
      <c r="M252" s="17">
        <v>8718558</v>
      </c>
      <c r="N252" s="17">
        <f t="shared" si="34"/>
        <v>38</v>
      </c>
      <c r="O252" s="17">
        <f t="shared" si="35"/>
        <v>114</v>
      </c>
      <c r="P252" s="17">
        <f t="shared" si="36"/>
        <v>29</v>
      </c>
      <c r="Q252" s="17">
        <f t="shared" si="37"/>
        <v>143</v>
      </c>
      <c r="R252" s="17">
        <f t="shared" si="38"/>
        <v>150</v>
      </c>
      <c r="S252" s="149">
        <f t="shared" si="39"/>
        <v>7</v>
      </c>
      <c r="T252" s="164">
        <v>95.816573999999989</v>
      </c>
      <c r="U252" s="160">
        <f>Tabel3[[#This Row],[Verkoopprijs per stuk oud]]*1.04</f>
        <v>99.649236959999996</v>
      </c>
      <c r="V252" s="161" t="s">
        <v>774</v>
      </c>
      <c r="W252" s="152" t="s">
        <v>12</v>
      </c>
    </row>
    <row r="253" spans="1:23" ht="20.100000000000001" customHeight="1" x14ac:dyDescent="0.2">
      <c r="A253" s="77">
        <v>4027926</v>
      </c>
      <c r="B253" s="66">
        <v>3391456</v>
      </c>
      <c r="C253" s="66" t="s">
        <v>160</v>
      </c>
      <c r="D253" s="66">
        <v>7510763</v>
      </c>
      <c r="E253" s="66">
        <v>7670129</v>
      </c>
      <c r="F253" s="66" t="s">
        <v>256</v>
      </c>
      <c r="G253" s="78">
        <v>80279</v>
      </c>
      <c r="H253" s="78"/>
      <c r="I253" s="79" t="s">
        <v>901</v>
      </c>
      <c r="J253" s="79" t="s">
        <v>10</v>
      </c>
      <c r="K253" s="15">
        <f>Tabel3[[#This Row],[Artikelnummer gAvilar]]</f>
        <v>80279</v>
      </c>
      <c r="L253" s="79" t="str">
        <f t="shared" si="33"/>
        <v>8718558802794</v>
      </c>
      <c r="M253" s="17">
        <v>8718558</v>
      </c>
      <c r="N253" s="17">
        <f t="shared" si="34"/>
        <v>39</v>
      </c>
      <c r="O253" s="17">
        <f t="shared" si="35"/>
        <v>117</v>
      </c>
      <c r="P253" s="17">
        <f t="shared" si="36"/>
        <v>29</v>
      </c>
      <c r="Q253" s="17">
        <f t="shared" si="37"/>
        <v>146</v>
      </c>
      <c r="R253" s="17">
        <f t="shared" si="38"/>
        <v>150</v>
      </c>
      <c r="S253" s="149">
        <f t="shared" si="39"/>
        <v>4</v>
      </c>
      <c r="T253" s="164">
        <v>102.83337719999999</v>
      </c>
      <c r="U253" s="160">
        <f>Tabel3[[#This Row],[Verkoopprijs per stuk oud]]*1.04</f>
        <v>106.94671228799999</v>
      </c>
      <c r="V253" s="161" t="s">
        <v>774</v>
      </c>
      <c r="W253" s="152" t="s">
        <v>12</v>
      </c>
    </row>
    <row r="254" spans="1:23" ht="20.100000000000001" customHeight="1" x14ac:dyDescent="0.2">
      <c r="A254" s="77">
        <v>4027934</v>
      </c>
      <c r="B254" s="66">
        <v>3391457</v>
      </c>
      <c r="C254" s="66" t="s">
        <v>161</v>
      </c>
      <c r="D254" s="66">
        <v>7510764</v>
      </c>
      <c r="E254" s="66">
        <v>7670130</v>
      </c>
      <c r="F254" s="66" t="s">
        <v>256</v>
      </c>
      <c r="G254" s="78">
        <v>80280</v>
      </c>
      <c r="H254" s="78"/>
      <c r="I254" s="79" t="s">
        <v>902</v>
      </c>
      <c r="J254" s="79" t="s">
        <v>10</v>
      </c>
      <c r="K254" s="15">
        <f>Tabel3[[#This Row],[Artikelnummer gAvilar]]</f>
        <v>80280</v>
      </c>
      <c r="L254" s="79" t="str">
        <f t="shared" si="33"/>
        <v>8718558802800</v>
      </c>
      <c r="M254" s="17">
        <v>8718558</v>
      </c>
      <c r="N254" s="17">
        <f t="shared" si="34"/>
        <v>30</v>
      </c>
      <c r="O254" s="17">
        <f t="shared" si="35"/>
        <v>90</v>
      </c>
      <c r="P254" s="17">
        <f t="shared" si="36"/>
        <v>30</v>
      </c>
      <c r="Q254" s="17">
        <f t="shared" si="37"/>
        <v>120</v>
      </c>
      <c r="R254" s="17">
        <f t="shared" si="38"/>
        <v>120</v>
      </c>
      <c r="S254" s="149">
        <f t="shared" si="39"/>
        <v>0</v>
      </c>
      <c r="T254" s="164">
        <v>139.69374299999998</v>
      </c>
      <c r="U254" s="160">
        <f>Tabel3[[#This Row],[Verkoopprijs per stuk oud]]*1.04</f>
        <v>145.28149271999999</v>
      </c>
      <c r="V254" s="161" t="s">
        <v>774</v>
      </c>
      <c r="W254" s="152" t="s">
        <v>12</v>
      </c>
    </row>
    <row r="255" spans="1:23" ht="20.100000000000001" customHeight="1" x14ac:dyDescent="0.2">
      <c r="A255" s="77">
        <v>2862852</v>
      </c>
      <c r="B255" s="66">
        <v>3391539</v>
      </c>
      <c r="C255" s="66" t="s">
        <v>162</v>
      </c>
      <c r="D255" s="66">
        <v>7510765</v>
      </c>
      <c r="E255" s="66">
        <v>7670131</v>
      </c>
      <c r="F255" s="66" t="s">
        <v>256</v>
      </c>
      <c r="G255" s="78">
        <v>80472</v>
      </c>
      <c r="H255" s="78"/>
      <c r="I255" s="79" t="s">
        <v>56</v>
      </c>
      <c r="J255" s="79" t="s">
        <v>10</v>
      </c>
      <c r="K255" s="15">
        <f>Tabel3[[#This Row],[Artikelnummer gAvilar]]</f>
        <v>80472</v>
      </c>
      <c r="L255" s="79" t="str">
        <f t="shared" si="33"/>
        <v>8718558804729</v>
      </c>
      <c r="M255" s="17">
        <v>8718558</v>
      </c>
      <c r="N255" s="17">
        <f t="shared" si="34"/>
        <v>34</v>
      </c>
      <c r="O255" s="17">
        <f t="shared" si="35"/>
        <v>102</v>
      </c>
      <c r="P255" s="17">
        <f t="shared" si="36"/>
        <v>29</v>
      </c>
      <c r="Q255" s="17">
        <f t="shared" si="37"/>
        <v>131</v>
      </c>
      <c r="R255" s="17">
        <f t="shared" si="38"/>
        <v>140</v>
      </c>
      <c r="S255" s="149">
        <f t="shared" si="39"/>
        <v>9</v>
      </c>
      <c r="T255" s="164">
        <v>78.121799999999993</v>
      </c>
      <c r="U255" s="160">
        <f>Tabel3[[#This Row],[Verkoopprijs per stuk oud]]*1.04</f>
        <v>81.24667199999999</v>
      </c>
      <c r="V255" s="161" t="s">
        <v>774</v>
      </c>
      <c r="W255" s="152" t="s">
        <v>12</v>
      </c>
    </row>
    <row r="256" spans="1:23" ht="20.100000000000001" customHeight="1" x14ac:dyDescent="0.2">
      <c r="A256" s="66">
        <v>2862860</v>
      </c>
      <c r="B256" s="66">
        <v>3391495</v>
      </c>
      <c r="C256" s="66" t="s">
        <v>163</v>
      </c>
      <c r="D256" s="66">
        <v>7510766</v>
      </c>
      <c r="E256" s="66">
        <v>7670132</v>
      </c>
      <c r="F256" s="66" t="s">
        <v>256</v>
      </c>
      <c r="G256" s="78">
        <v>80473</v>
      </c>
      <c r="H256" s="78"/>
      <c r="I256" s="79" t="s">
        <v>57</v>
      </c>
      <c r="J256" s="79" t="s">
        <v>10</v>
      </c>
      <c r="K256" s="15">
        <f>Tabel3[[#This Row],[Artikelnummer gAvilar]]</f>
        <v>80473</v>
      </c>
      <c r="L256" s="79" t="str">
        <f t="shared" si="33"/>
        <v>8718558804736</v>
      </c>
      <c r="M256" s="17">
        <v>8718558</v>
      </c>
      <c r="N256" s="17">
        <f t="shared" si="34"/>
        <v>35</v>
      </c>
      <c r="O256" s="17">
        <f t="shared" si="35"/>
        <v>105</v>
      </c>
      <c r="P256" s="17">
        <f t="shared" si="36"/>
        <v>29</v>
      </c>
      <c r="Q256" s="17">
        <f t="shared" si="37"/>
        <v>134</v>
      </c>
      <c r="R256" s="17">
        <f t="shared" si="38"/>
        <v>140</v>
      </c>
      <c r="S256" s="149">
        <f t="shared" si="39"/>
        <v>6</v>
      </c>
      <c r="T256" s="164">
        <v>98.863199999999992</v>
      </c>
      <c r="U256" s="160">
        <f>Tabel3[[#This Row],[Verkoopprijs per stuk oud]]*1.04</f>
        <v>102.81772799999999</v>
      </c>
      <c r="V256" s="161" t="s">
        <v>774</v>
      </c>
      <c r="W256" s="152" t="s">
        <v>12</v>
      </c>
    </row>
    <row r="257" spans="1:23" ht="20.100000000000001" customHeight="1" x14ac:dyDescent="0.2">
      <c r="A257" s="77">
        <v>2862878</v>
      </c>
      <c r="B257" s="66">
        <v>3391496</v>
      </c>
      <c r="C257" s="66" t="s">
        <v>164</v>
      </c>
      <c r="D257" s="66">
        <v>7510767</v>
      </c>
      <c r="E257" s="66">
        <v>7670133</v>
      </c>
      <c r="F257" s="66" t="s">
        <v>256</v>
      </c>
      <c r="G257" s="78">
        <v>80474</v>
      </c>
      <c r="H257" s="78"/>
      <c r="I257" s="79" t="s">
        <v>58</v>
      </c>
      <c r="J257" s="79" t="s">
        <v>10</v>
      </c>
      <c r="K257" s="15">
        <f>Tabel3[[#This Row],[Artikelnummer gAvilar]]</f>
        <v>80474</v>
      </c>
      <c r="L257" s="79" t="str">
        <f t="shared" si="33"/>
        <v>8718558804743</v>
      </c>
      <c r="M257" s="17">
        <v>8718558</v>
      </c>
      <c r="N257" s="17">
        <f t="shared" si="34"/>
        <v>36</v>
      </c>
      <c r="O257" s="17">
        <f t="shared" si="35"/>
        <v>108</v>
      </c>
      <c r="P257" s="17">
        <f t="shared" si="36"/>
        <v>29</v>
      </c>
      <c r="Q257" s="17">
        <f t="shared" si="37"/>
        <v>137</v>
      </c>
      <c r="R257" s="17">
        <f t="shared" si="38"/>
        <v>140</v>
      </c>
      <c r="S257" s="149">
        <f t="shared" si="39"/>
        <v>3</v>
      </c>
      <c r="T257" s="164">
        <v>104.952105</v>
      </c>
      <c r="U257" s="160">
        <f>Tabel3[[#This Row],[Verkoopprijs per stuk oud]]*1.04</f>
        <v>109.15018920000001</v>
      </c>
      <c r="V257" s="161" t="s">
        <v>774</v>
      </c>
      <c r="W257" s="152" t="s">
        <v>12</v>
      </c>
    </row>
    <row r="258" spans="1:23" ht="20.100000000000001" customHeight="1" x14ac:dyDescent="0.2">
      <c r="A258" s="77">
        <v>4027942</v>
      </c>
      <c r="B258" s="66">
        <v>3391458</v>
      </c>
      <c r="C258" s="66" t="s">
        <v>165</v>
      </c>
      <c r="D258" s="66">
        <v>7510768</v>
      </c>
      <c r="E258" s="66">
        <v>7670136</v>
      </c>
      <c r="F258" s="66">
        <v>12336860</v>
      </c>
      <c r="G258" s="82">
        <v>80476</v>
      </c>
      <c r="H258" s="82"/>
      <c r="I258" s="79" t="s">
        <v>59</v>
      </c>
      <c r="J258" s="79" t="s">
        <v>341</v>
      </c>
      <c r="K258" s="15">
        <f>Tabel3[[#This Row],[Artikelnummer gAvilar]]</f>
        <v>80476</v>
      </c>
      <c r="L258" s="79" t="str">
        <f t="shared" si="33"/>
        <v>8718558804767</v>
      </c>
      <c r="M258" s="17">
        <v>8718558</v>
      </c>
      <c r="N258" s="17">
        <f t="shared" si="34"/>
        <v>38</v>
      </c>
      <c r="O258" s="17">
        <f t="shared" si="35"/>
        <v>114</v>
      </c>
      <c r="P258" s="17">
        <f t="shared" si="36"/>
        <v>29</v>
      </c>
      <c r="Q258" s="17">
        <f t="shared" si="37"/>
        <v>143</v>
      </c>
      <c r="R258" s="17">
        <f t="shared" si="38"/>
        <v>150</v>
      </c>
      <c r="S258" s="149">
        <f t="shared" si="39"/>
        <v>7</v>
      </c>
      <c r="T258" s="164">
        <v>93.238984124999988</v>
      </c>
      <c r="U258" s="160">
        <f>Tabel3[[#This Row],[Verkoopprijs per stuk oud]]*1.04</f>
        <v>96.968543489999988</v>
      </c>
      <c r="V258" s="161" t="s">
        <v>774</v>
      </c>
      <c r="W258" s="152" t="s">
        <v>12</v>
      </c>
    </row>
    <row r="259" spans="1:23" ht="20.100000000000001" customHeight="1" x14ac:dyDescent="0.2">
      <c r="A259" s="77" t="s">
        <v>256</v>
      </c>
      <c r="B259" s="66">
        <v>3391951</v>
      </c>
      <c r="C259" s="66" t="s">
        <v>851</v>
      </c>
      <c r="D259" s="66">
        <v>7510769</v>
      </c>
      <c r="E259" s="66" t="s">
        <v>256</v>
      </c>
      <c r="F259" s="66">
        <v>12987799</v>
      </c>
      <c r="G259" s="78">
        <v>80538</v>
      </c>
      <c r="H259" s="78"/>
      <c r="I259" s="79" t="s">
        <v>257</v>
      </c>
      <c r="J259" s="79" t="s">
        <v>341</v>
      </c>
      <c r="K259" s="15">
        <f>Tabel3[[#This Row],[Artikelnummer gAvilar]]</f>
        <v>80538</v>
      </c>
      <c r="L259" s="79" t="str">
        <f t="shared" si="33"/>
        <v>8718558805382</v>
      </c>
      <c r="M259" s="17">
        <v>8718558</v>
      </c>
      <c r="N259" s="17">
        <f t="shared" si="34"/>
        <v>41</v>
      </c>
      <c r="O259" s="17">
        <f t="shared" si="35"/>
        <v>123</v>
      </c>
      <c r="P259" s="17">
        <f t="shared" si="36"/>
        <v>25</v>
      </c>
      <c r="Q259" s="17">
        <f t="shared" si="37"/>
        <v>148</v>
      </c>
      <c r="R259" s="17">
        <f t="shared" si="38"/>
        <v>150</v>
      </c>
      <c r="S259" s="149">
        <f t="shared" si="39"/>
        <v>2</v>
      </c>
      <c r="T259" s="164">
        <v>114.12438367499999</v>
      </c>
      <c r="U259" s="160">
        <f>Tabel3[[#This Row],[Verkoopprijs per stuk oud]]*1.04</f>
        <v>118.68935902199999</v>
      </c>
      <c r="V259" s="161" t="s">
        <v>774</v>
      </c>
      <c r="W259" s="152" t="s">
        <v>12</v>
      </c>
    </row>
    <row r="260" spans="1:23" ht="20.100000000000001" customHeight="1" x14ac:dyDescent="0.2">
      <c r="A260" s="86">
        <v>5813776</v>
      </c>
      <c r="B260" s="66" t="s">
        <v>256</v>
      </c>
      <c r="C260" s="66" t="s">
        <v>852</v>
      </c>
      <c r="D260" s="84">
        <v>7510930</v>
      </c>
      <c r="E260" s="84">
        <v>7670058</v>
      </c>
      <c r="F260" s="66" t="s">
        <v>256</v>
      </c>
      <c r="G260" s="177">
        <v>80550</v>
      </c>
      <c r="H260" s="177"/>
      <c r="I260" s="79" t="s">
        <v>973</v>
      </c>
      <c r="J260" s="79" t="s">
        <v>744</v>
      </c>
      <c r="K260" s="15">
        <f>Tabel3[[#This Row],[Artikelnummer gAvilar]]</f>
        <v>80550</v>
      </c>
      <c r="L260" s="79" t="str">
        <f t="shared" si="33"/>
        <v>8718558805504</v>
      </c>
      <c r="M260" s="17">
        <v>8718558</v>
      </c>
      <c r="N260" s="17">
        <f t="shared" si="34"/>
        <v>33</v>
      </c>
      <c r="O260" s="17">
        <f t="shared" si="35"/>
        <v>99</v>
      </c>
      <c r="P260" s="17">
        <f t="shared" si="36"/>
        <v>27</v>
      </c>
      <c r="Q260" s="17">
        <f t="shared" si="37"/>
        <v>126</v>
      </c>
      <c r="R260" s="17">
        <f t="shared" si="38"/>
        <v>130</v>
      </c>
      <c r="S260" s="149">
        <f t="shared" si="39"/>
        <v>4</v>
      </c>
      <c r="T260" s="163">
        <v>205</v>
      </c>
      <c r="U260" s="160">
        <f>Tabel3[[#This Row],[Verkoopprijs per stuk oud]]*1.04</f>
        <v>213.20000000000002</v>
      </c>
      <c r="V260" s="162" t="s">
        <v>774</v>
      </c>
      <c r="W260" s="152" t="s">
        <v>12</v>
      </c>
    </row>
    <row r="261" spans="1:23" ht="20.100000000000001" customHeight="1" x14ac:dyDescent="0.2">
      <c r="A261" s="77">
        <v>787465</v>
      </c>
      <c r="B261" s="66">
        <v>3390060</v>
      </c>
      <c r="C261" s="66" t="s">
        <v>166</v>
      </c>
      <c r="D261" s="66" t="s">
        <v>256</v>
      </c>
      <c r="E261" s="66">
        <v>7670085</v>
      </c>
      <c r="F261" s="66" t="s">
        <v>256</v>
      </c>
      <c r="G261" s="78">
        <v>81001</v>
      </c>
      <c r="H261" s="187"/>
      <c r="I261" s="145" t="s">
        <v>1000</v>
      </c>
      <c r="J261" s="79" t="s">
        <v>755</v>
      </c>
      <c r="K261" s="15">
        <f>Tabel3[[#This Row],[Artikelnummer gAvilar]]</f>
        <v>81001</v>
      </c>
      <c r="L261" s="79" t="str">
        <f t="shared" si="33"/>
        <v>8718558810010</v>
      </c>
      <c r="M261" s="17">
        <v>8718558</v>
      </c>
      <c r="N261" s="17">
        <f t="shared" si="34"/>
        <v>29</v>
      </c>
      <c r="O261" s="17">
        <f t="shared" si="35"/>
        <v>87</v>
      </c>
      <c r="P261" s="17">
        <f t="shared" si="36"/>
        <v>23</v>
      </c>
      <c r="Q261" s="17">
        <f t="shared" si="37"/>
        <v>110</v>
      </c>
      <c r="R261" s="17">
        <f t="shared" si="38"/>
        <v>110</v>
      </c>
      <c r="S261" s="149">
        <f t="shared" si="39"/>
        <v>0</v>
      </c>
      <c r="T261" s="164">
        <v>84.967873533000002</v>
      </c>
      <c r="U261" s="160">
        <f>Tabel3[[#This Row],[Verkoopprijs per stuk oud]]*1.04</f>
        <v>88.366588474320011</v>
      </c>
      <c r="V261" s="162" t="s">
        <v>774</v>
      </c>
      <c r="W261" s="152" t="s">
        <v>12</v>
      </c>
    </row>
    <row r="262" spans="1:23" ht="20.100000000000001" customHeight="1" x14ac:dyDescent="0.2">
      <c r="A262" s="77">
        <v>787481</v>
      </c>
      <c r="B262" s="66">
        <v>3390065</v>
      </c>
      <c r="C262" s="66" t="s">
        <v>167</v>
      </c>
      <c r="D262" s="66">
        <v>7510918</v>
      </c>
      <c r="E262" s="66">
        <v>7670087</v>
      </c>
      <c r="F262" s="66">
        <v>12495467</v>
      </c>
      <c r="G262" s="78">
        <v>81101</v>
      </c>
      <c r="H262" s="78"/>
      <c r="I262" s="79" t="s">
        <v>302</v>
      </c>
      <c r="J262" s="79" t="s">
        <v>755</v>
      </c>
      <c r="K262" s="15">
        <f>Tabel3[[#This Row],[Artikelnummer gAvilar]]</f>
        <v>81101</v>
      </c>
      <c r="L262" s="79" t="str">
        <f t="shared" si="33"/>
        <v>8718558811017</v>
      </c>
      <c r="M262" s="17">
        <v>8718558</v>
      </c>
      <c r="N262" s="17">
        <f t="shared" si="34"/>
        <v>30</v>
      </c>
      <c r="O262" s="17">
        <f t="shared" si="35"/>
        <v>90</v>
      </c>
      <c r="P262" s="17">
        <f t="shared" si="36"/>
        <v>23</v>
      </c>
      <c r="Q262" s="17">
        <f t="shared" si="37"/>
        <v>113</v>
      </c>
      <c r="R262" s="17">
        <f t="shared" si="38"/>
        <v>120</v>
      </c>
      <c r="S262" s="149">
        <f t="shared" si="39"/>
        <v>7</v>
      </c>
      <c r="T262" s="164">
        <v>274.42045889999997</v>
      </c>
      <c r="U262" s="160">
        <f>Tabel3[[#This Row],[Verkoopprijs per stuk oud]]*1.04</f>
        <v>285.397277256</v>
      </c>
      <c r="V262" s="162" t="s">
        <v>774</v>
      </c>
      <c r="W262" s="152" t="s">
        <v>12</v>
      </c>
    </row>
    <row r="263" spans="1:23" ht="20.100000000000001" customHeight="1" x14ac:dyDescent="0.2">
      <c r="A263" s="77">
        <v>787499</v>
      </c>
      <c r="B263" s="66">
        <v>3390066</v>
      </c>
      <c r="C263" s="66" t="s">
        <v>168</v>
      </c>
      <c r="D263" s="66">
        <v>7510920</v>
      </c>
      <c r="E263" s="66">
        <v>7670088</v>
      </c>
      <c r="F263" s="66" t="s">
        <v>256</v>
      </c>
      <c r="G263" s="78">
        <v>81102</v>
      </c>
      <c r="H263" s="78"/>
      <c r="I263" s="79" t="s">
        <v>303</v>
      </c>
      <c r="J263" s="79" t="s">
        <v>755</v>
      </c>
      <c r="K263" s="15">
        <f>Tabel3[[#This Row],[Artikelnummer gAvilar]]</f>
        <v>81102</v>
      </c>
      <c r="L263" s="79" t="str">
        <f t="shared" si="33"/>
        <v>8718558811024</v>
      </c>
      <c r="M263" s="17">
        <v>8718558</v>
      </c>
      <c r="N263" s="17">
        <f t="shared" si="34"/>
        <v>31</v>
      </c>
      <c r="O263" s="17">
        <f t="shared" si="35"/>
        <v>93</v>
      </c>
      <c r="P263" s="17">
        <f t="shared" si="36"/>
        <v>23</v>
      </c>
      <c r="Q263" s="17">
        <f t="shared" si="37"/>
        <v>116</v>
      </c>
      <c r="R263" s="17">
        <f t="shared" si="38"/>
        <v>120</v>
      </c>
      <c r="S263" s="149">
        <f t="shared" si="39"/>
        <v>4</v>
      </c>
      <c r="T263" s="164">
        <v>209.3535108225</v>
      </c>
      <c r="U263" s="160">
        <f>Tabel3[[#This Row],[Verkoopprijs per stuk oud]]*1.04</f>
        <v>217.72765125540002</v>
      </c>
      <c r="V263" s="162" t="s">
        <v>774</v>
      </c>
      <c r="W263" s="152" t="s">
        <v>12</v>
      </c>
    </row>
    <row r="264" spans="1:23" ht="20.100000000000001" customHeight="1" x14ac:dyDescent="0.2">
      <c r="A264" s="66">
        <v>787507</v>
      </c>
      <c r="B264" s="66">
        <v>3390067</v>
      </c>
      <c r="C264" s="66" t="s">
        <v>169</v>
      </c>
      <c r="D264" s="66">
        <v>7510922</v>
      </c>
      <c r="E264" s="66">
        <v>7670089</v>
      </c>
      <c r="F264" s="66">
        <v>12749339</v>
      </c>
      <c r="G264" s="78">
        <v>81103</v>
      </c>
      <c r="H264" s="78"/>
      <c r="I264" s="79" t="s">
        <v>304</v>
      </c>
      <c r="J264" s="79" t="s">
        <v>755</v>
      </c>
      <c r="K264" s="15">
        <f>Tabel3[[#This Row],[Artikelnummer gAvilar]]</f>
        <v>81103</v>
      </c>
      <c r="L264" s="79" t="str">
        <f t="shared" si="33"/>
        <v>8718558811031</v>
      </c>
      <c r="M264" s="17">
        <v>8718558</v>
      </c>
      <c r="N264" s="17">
        <f t="shared" si="34"/>
        <v>32</v>
      </c>
      <c r="O264" s="17">
        <f t="shared" si="35"/>
        <v>96</v>
      </c>
      <c r="P264" s="17">
        <f t="shared" si="36"/>
        <v>23</v>
      </c>
      <c r="Q264" s="17">
        <f t="shared" si="37"/>
        <v>119</v>
      </c>
      <c r="R264" s="17">
        <f t="shared" si="38"/>
        <v>120</v>
      </c>
      <c r="S264" s="149">
        <f t="shared" si="39"/>
        <v>1</v>
      </c>
      <c r="T264" s="164">
        <v>192.1691538</v>
      </c>
      <c r="U264" s="160">
        <f>Tabel3[[#This Row],[Verkoopprijs per stuk oud]]*1.04</f>
        <v>199.85591995200002</v>
      </c>
      <c r="V264" s="162" t="s">
        <v>774</v>
      </c>
      <c r="W264" s="152" t="s">
        <v>12</v>
      </c>
    </row>
    <row r="265" spans="1:23" ht="20.100000000000001" customHeight="1" x14ac:dyDescent="0.2">
      <c r="A265" s="77">
        <v>787515</v>
      </c>
      <c r="B265" s="66">
        <v>3390068</v>
      </c>
      <c r="C265" s="66" t="s">
        <v>170</v>
      </c>
      <c r="D265" s="66">
        <v>7510924</v>
      </c>
      <c r="E265" s="66">
        <v>7670090</v>
      </c>
      <c r="F265" s="66" t="s">
        <v>256</v>
      </c>
      <c r="G265" s="78">
        <v>81104</v>
      </c>
      <c r="H265" s="78"/>
      <c r="I265" s="79" t="s">
        <v>305</v>
      </c>
      <c r="J265" s="79" t="s">
        <v>755</v>
      </c>
      <c r="K265" s="15">
        <f>Tabel3[[#This Row],[Artikelnummer gAvilar]]</f>
        <v>81104</v>
      </c>
      <c r="L265" s="79" t="str">
        <f t="shared" si="33"/>
        <v>8718558811048</v>
      </c>
      <c r="M265" s="17">
        <v>8718558</v>
      </c>
      <c r="N265" s="17">
        <f t="shared" si="34"/>
        <v>33</v>
      </c>
      <c r="O265" s="17">
        <f t="shared" si="35"/>
        <v>99</v>
      </c>
      <c r="P265" s="17">
        <f t="shared" si="36"/>
        <v>23</v>
      </c>
      <c r="Q265" s="17">
        <f t="shared" si="37"/>
        <v>122</v>
      </c>
      <c r="R265" s="17">
        <f t="shared" si="38"/>
        <v>130</v>
      </c>
      <c r="S265" s="149">
        <f t="shared" si="39"/>
        <v>8</v>
      </c>
      <c r="T265" s="164">
        <v>488.37240899999995</v>
      </c>
      <c r="U265" s="160">
        <f>Tabel3[[#This Row],[Verkoopprijs per stuk oud]]*1.04</f>
        <v>507.90730535999995</v>
      </c>
      <c r="V265" s="162" t="s">
        <v>774</v>
      </c>
      <c r="W265" s="152" t="s">
        <v>12</v>
      </c>
    </row>
    <row r="266" spans="1:23" ht="20.100000000000001" customHeight="1" x14ac:dyDescent="0.2">
      <c r="A266" s="14">
        <v>6543284</v>
      </c>
      <c r="B266" s="15">
        <v>3390071</v>
      </c>
      <c r="C266" s="15" t="s">
        <v>171</v>
      </c>
      <c r="D266" s="15">
        <v>7510770</v>
      </c>
      <c r="E266" s="15">
        <v>7670093</v>
      </c>
      <c r="F266" s="15" t="s">
        <v>256</v>
      </c>
      <c r="G266" s="16">
        <v>81131</v>
      </c>
      <c r="H266" s="16"/>
      <c r="I266" s="17" t="s">
        <v>306</v>
      </c>
      <c r="J266" s="17" t="s">
        <v>755</v>
      </c>
      <c r="K266" s="15">
        <f>Tabel3[[#This Row],[Artikelnummer gAvilar]]</f>
        <v>81131</v>
      </c>
      <c r="L266" s="17" t="str">
        <f t="shared" si="33"/>
        <v>8718558811314</v>
      </c>
      <c r="M266" s="17">
        <v>8718558</v>
      </c>
      <c r="N266" s="17">
        <f t="shared" si="34"/>
        <v>30</v>
      </c>
      <c r="O266" s="17">
        <f t="shared" si="35"/>
        <v>90</v>
      </c>
      <c r="P266" s="17">
        <f t="shared" si="36"/>
        <v>26</v>
      </c>
      <c r="Q266" s="17">
        <f t="shared" si="37"/>
        <v>116</v>
      </c>
      <c r="R266" s="17">
        <f t="shared" si="38"/>
        <v>120</v>
      </c>
      <c r="S266" s="149">
        <f t="shared" si="39"/>
        <v>4</v>
      </c>
      <c r="T266" s="165">
        <v>307.78553137499995</v>
      </c>
      <c r="U266" s="160">
        <f>Tabel3[[#This Row],[Verkoopprijs per stuk oud]]*1.04</f>
        <v>320.09695262999998</v>
      </c>
      <c r="V266" s="162" t="s">
        <v>774</v>
      </c>
      <c r="W266" s="153" t="s">
        <v>12</v>
      </c>
    </row>
    <row r="267" spans="1:23" ht="20.100000000000001" customHeight="1" x14ac:dyDescent="0.2">
      <c r="A267" s="13">
        <v>6543292</v>
      </c>
      <c r="B267" s="13">
        <v>3390072</v>
      </c>
      <c r="C267" s="13" t="s">
        <v>172</v>
      </c>
      <c r="D267" s="13">
        <v>7510771</v>
      </c>
      <c r="E267" s="13">
        <v>7670094</v>
      </c>
      <c r="F267" s="13" t="s">
        <v>256</v>
      </c>
      <c r="G267" s="18">
        <v>81132</v>
      </c>
      <c r="H267" s="18"/>
      <c r="I267" s="19" t="s">
        <v>307</v>
      </c>
      <c r="J267" s="19" t="s">
        <v>755</v>
      </c>
      <c r="K267" s="15">
        <f>Tabel3[[#This Row],[Artikelnummer gAvilar]]</f>
        <v>81132</v>
      </c>
      <c r="L267" s="17" t="str">
        <f t="shared" si="33"/>
        <v>8718558811321</v>
      </c>
      <c r="M267" s="17">
        <v>8718558</v>
      </c>
      <c r="N267" s="17">
        <f t="shared" si="34"/>
        <v>31</v>
      </c>
      <c r="O267" s="17">
        <f t="shared" si="35"/>
        <v>93</v>
      </c>
      <c r="P267" s="17">
        <f t="shared" si="36"/>
        <v>26</v>
      </c>
      <c r="Q267" s="17">
        <f t="shared" si="37"/>
        <v>119</v>
      </c>
      <c r="R267" s="17">
        <f t="shared" si="38"/>
        <v>120</v>
      </c>
      <c r="S267" s="149">
        <f t="shared" si="39"/>
        <v>1</v>
      </c>
      <c r="T267" s="171">
        <v>220.93627499999999</v>
      </c>
      <c r="U267" s="160">
        <f>Tabel3[[#This Row],[Verkoopprijs per stuk oud]]*1.04</f>
        <v>229.77372600000001</v>
      </c>
      <c r="V267" s="173" t="s">
        <v>774</v>
      </c>
      <c r="W267" s="154" t="s">
        <v>12</v>
      </c>
    </row>
    <row r="268" spans="1:23" ht="20.100000000000001" customHeight="1" x14ac:dyDescent="0.2">
      <c r="A268" s="13">
        <v>6543300</v>
      </c>
      <c r="B268" s="13">
        <v>3390073</v>
      </c>
      <c r="C268" s="13" t="s">
        <v>173</v>
      </c>
      <c r="D268" s="13">
        <v>7510772</v>
      </c>
      <c r="E268" s="13">
        <v>7670095</v>
      </c>
      <c r="F268" s="13" t="s">
        <v>256</v>
      </c>
      <c r="G268" s="18">
        <v>81133</v>
      </c>
      <c r="H268" s="18"/>
      <c r="I268" s="19" t="s">
        <v>308</v>
      </c>
      <c r="J268" s="19" t="s">
        <v>755</v>
      </c>
      <c r="K268" s="15">
        <f>Tabel3[[#This Row],[Artikelnummer gAvilar]]</f>
        <v>81133</v>
      </c>
      <c r="L268" s="17" t="str">
        <f t="shared" si="33"/>
        <v>8718558811338</v>
      </c>
      <c r="M268" s="17">
        <v>8718558</v>
      </c>
      <c r="N268" s="17">
        <f t="shared" si="34"/>
        <v>32</v>
      </c>
      <c r="O268" s="17">
        <f t="shared" si="35"/>
        <v>96</v>
      </c>
      <c r="P268" s="17">
        <f t="shared" si="36"/>
        <v>26</v>
      </c>
      <c r="Q268" s="17">
        <f t="shared" si="37"/>
        <v>122</v>
      </c>
      <c r="R268" s="17">
        <f t="shared" si="38"/>
        <v>130</v>
      </c>
      <c r="S268" s="149">
        <f t="shared" si="39"/>
        <v>8</v>
      </c>
      <c r="T268" s="171">
        <v>220.93627499999999</v>
      </c>
      <c r="U268" s="160">
        <f>Tabel3[[#This Row],[Verkoopprijs per stuk oud]]*1.04</f>
        <v>229.77372600000001</v>
      </c>
      <c r="V268" s="173" t="s">
        <v>774</v>
      </c>
      <c r="W268" s="154" t="s">
        <v>12</v>
      </c>
    </row>
    <row r="269" spans="1:23" ht="20.100000000000001" customHeight="1" x14ac:dyDescent="0.2">
      <c r="A269" s="13">
        <v>787523</v>
      </c>
      <c r="B269" s="13">
        <v>3390080</v>
      </c>
      <c r="C269" s="13" t="s">
        <v>174</v>
      </c>
      <c r="D269" s="13">
        <v>7510906</v>
      </c>
      <c r="E269" s="13">
        <v>7670097</v>
      </c>
      <c r="F269" s="13">
        <v>12242721</v>
      </c>
      <c r="G269" s="18">
        <v>81151</v>
      </c>
      <c r="H269" s="18"/>
      <c r="I269" s="19" t="s">
        <v>309</v>
      </c>
      <c r="J269" s="19" t="s">
        <v>755</v>
      </c>
      <c r="K269" s="15">
        <f>Tabel3[[#This Row],[Artikelnummer gAvilar]]</f>
        <v>81151</v>
      </c>
      <c r="L269" s="17" t="str">
        <f t="shared" si="33"/>
        <v>8718558811512</v>
      </c>
      <c r="M269" s="17">
        <v>8718558</v>
      </c>
      <c r="N269" s="17">
        <f t="shared" si="34"/>
        <v>30</v>
      </c>
      <c r="O269" s="17">
        <f t="shared" si="35"/>
        <v>90</v>
      </c>
      <c r="P269" s="17">
        <f t="shared" si="36"/>
        <v>28</v>
      </c>
      <c r="Q269" s="17">
        <f t="shared" si="37"/>
        <v>118</v>
      </c>
      <c r="R269" s="17">
        <f t="shared" si="38"/>
        <v>120</v>
      </c>
      <c r="S269" s="149">
        <f t="shared" si="39"/>
        <v>2</v>
      </c>
      <c r="T269" s="171">
        <v>498.13057943999985</v>
      </c>
      <c r="U269" s="160">
        <f>Tabel3[[#This Row],[Verkoopprijs per stuk oud]]*1.04</f>
        <v>518.05580261759985</v>
      </c>
      <c r="V269" s="173" t="s">
        <v>774</v>
      </c>
      <c r="W269" s="154" t="s">
        <v>12</v>
      </c>
    </row>
    <row r="270" spans="1:23" ht="20.100000000000001" customHeight="1" x14ac:dyDescent="0.2">
      <c r="A270" s="33">
        <v>787531</v>
      </c>
      <c r="B270" s="31">
        <v>3390081</v>
      </c>
      <c r="C270" s="31" t="s">
        <v>175</v>
      </c>
      <c r="D270" s="31">
        <v>7510908</v>
      </c>
      <c r="E270" s="31">
        <v>7670098</v>
      </c>
      <c r="F270" s="31" t="s">
        <v>256</v>
      </c>
      <c r="G270" s="34">
        <v>81152</v>
      </c>
      <c r="H270" s="34"/>
      <c r="I270" s="26" t="s">
        <v>310</v>
      </c>
      <c r="J270" s="26" t="s">
        <v>755</v>
      </c>
      <c r="K270" s="15">
        <f>Tabel3[[#This Row],[Artikelnummer gAvilar]]</f>
        <v>81152</v>
      </c>
      <c r="L270" s="79" t="str">
        <f t="shared" ref="L270:L331" si="40">M270&amp;K270&amp;S270</f>
        <v>8718558811529</v>
      </c>
      <c r="M270" s="17">
        <v>8718558</v>
      </c>
      <c r="N270" s="17">
        <f t="shared" ref="N270:N331" si="41">(SUM(LEFT(K270,1),LEFT(K270,3),RIGHT(K270,1))-(10*(LEFT(K270,2)))+7+8+5)</f>
        <v>31</v>
      </c>
      <c r="O270" s="17">
        <f t="shared" ref="O270:O331" si="42">3*N270</f>
        <v>93</v>
      </c>
      <c r="P270" s="17">
        <f t="shared" ref="P270:P331" si="43">SUM(LEFT(K270,2)-(10*LEFT(K270,1)))+LEFT(K270,4)-(10*LEFT(K270,3))+8+1+5+8</f>
        <v>28</v>
      </c>
      <c r="Q270" s="17">
        <f t="shared" ref="Q270:Q331" si="44">O270+P270</f>
        <v>121</v>
      </c>
      <c r="R270" s="17">
        <f t="shared" ref="R270:R331" si="45">CEILING(Q270,10)</f>
        <v>130</v>
      </c>
      <c r="S270" s="149">
        <f t="shared" ref="S270:S331" si="46">R270-Q270</f>
        <v>9</v>
      </c>
      <c r="T270" s="172">
        <v>324.42747749999995</v>
      </c>
      <c r="U270" s="160">
        <f>Tabel3[[#This Row],[Verkoopprijs per stuk oud]]*1.04</f>
        <v>337.40457659999998</v>
      </c>
      <c r="V270" s="162" t="s">
        <v>774</v>
      </c>
      <c r="W270" s="155" t="s">
        <v>12</v>
      </c>
    </row>
    <row r="271" spans="1:23" ht="20.100000000000001" customHeight="1" x14ac:dyDescent="0.2">
      <c r="A271" s="77">
        <v>787549</v>
      </c>
      <c r="B271" s="66">
        <v>3390082</v>
      </c>
      <c r="C271" s="66" t="s">
        <v>176</v>
      </c>
      <c r="D271" s="66">
        <v>7510910</v>
      </c>
      <c r="E271" s="66">
        <v>7670099</v>
      </c>
      <c r="F271" s="66" t="s">
        <v>256</v>
      </c>
      <c r="G271" s="78">
        <v>81153</v>
      </c>
      <c r="H271" s="78"/>
      <c r="I271" s="79" t="s">
        <v>311</v>
      </c>
      <c r="J271" s="79" t="s">
        <v>755</v>
      </c>
      <c r="K271" s="15">
        <f>Tabel3[[#This Row],[Artikelnummer gAvilar]]</f>
        <v>81153</v>
      </c>
      <c r="L271" s="79" t="str">
        <f t="shared" si="40"/>
        <v>8718558811536</v>
      </c>
      <c r="M271" s="17">
        <v>8718558</v>
      </c>
      <c r="N271" s="17">
        <f t="shared" si="41"/>
        <v>32</v>
      </c>
      <c r="O271" s="17">
        <f t="shared" si="42"/>
        <v>96</v>
      </c>
      <c r="P271" s="17">
        <f t="shared" si="43"/>
        <v>28</v>
      </c>
      <c r="Q271" s="17">
        <f t="shared" si="44"/>
        <v>124</v>
      </c>
      <c r="R271" s="17">
        <f t="shared" si="45"/>
        <v>130</v>
      </c>
      <c r="S271" s="149">
        <f t="shared" si="46"/>
        <v>6</v>
      </c>
      <c r="T271" s="164">
        <v>363.35877479999999</v>
      </c>
      <c r="U271" s="160">
        <f>Tabel3[[#This Row],[Verkoopprijs per stuk oud]]*1.04</f>
        <v>377.89312579199998</v>
      </c>
      <c r="V271" s="162" t="s">
        <v>774</v>
      </c>
      <c r="W271" s="152" t="s">
        <v>12</v>
      </c>
    </row>
    <row r="272" spans="1:23" ht="20.100000000000001" customHeight="1" x14ac:dyDescent="0.2">
      <c r="A272" s="77">
        <v>787556</v>
      </c>
      <c r="B272" s="66">
        <v>3390083</v>
      </c>
      <c r="C272" s="66" t="s">
        <v>177</v>
      </c>
      <c r="D272" s="66">
        <v>7510912</v>
      </c>
      <c r="E272" s="66">
        <v>7670100</v>
      </c>
      <c r="F272" s="66">
        <v>12105511</v>
      </c>
      <c r="G272" s="78">
        <v>81154</v>
      </c>
      <c r="H272" s="78"/>
      <c r="I272" s="79" t="s">
        <v>312</v>
      </c>
      <c r="J272" s="79" t="s">
        <v>755</v>
      </c>
      <c r="K272" s="15">
        <f>Tabel3[[#This Row],[Artikelnummer gAvilar]]</f>
        <v>81154</v>
      </c>
      <c r="L272" s="79" t="str">
        <f t="shared" si="40"/>
        <v>8718558811543</v>
      </c>
      <c r="M272" s="17">
        <v>8718558</v>
      </c>
      <c r="N272" s="17">
        <f t="shared" si="41"/>
        <v>33</v>
      </c>
      <c r="O272" s="17">
        <f t="shared" si="42"/>
        <v>99</v>
      </c>
      <c r="P272" s="17">
        <f t="shared" si="43"/>
        <v>28</v>
      </c>
      <c r="Q272" s="17">
        <f t="shared" si="44"/>
        <v>127</v>
      </c>
      <c r="R272" s="17">
        <f t="shared" si="45"/>
        <v>130</v>
      </c>
      <c r="S272" s="149">
        <f t="shared" si="46"/>
        <v>3</v>
      </c>
      <c r="T272" s="164">
        <v>867.84650639999995</v>
      </c>
      <c r="U272" s="160">
        <f>Tabel3[[#This Row],[Verkoopprijs per stuk oud]]*1.04</f>
        <v>902.56036665599993</v>
      </c>
      <c r="V272" s="162" t="s">
        <v>774</v>
      </c>
      <c r="W272" s="152" t="s">
        <v>12</v>
      </c>
    </row>
    <row r="273" spans="1:23" ht="20.100000000000001" customHeight="1" x14ac:dyDescent="0.2">
      <c r="A273" s="77" t="s">
        <v>256</v>
      </c>
      <c r="B273" s="66" t="s">
        <v>256</v>
      </c>
      <c r="C273" s="66" t="s">
        <v>178</v>
      </c>
      <c r="D273" s="66">
        <v>7510774</v>
      </c>
      <c r="E273" s="66" t="s">
        <v>256</v>
      </c>
      <c r="F273" s="66" t="s">
        <v>256</v>
      </c>
      <c r="G273" s="78">
        <v>81268</v>
      </c>
      <c r="H273" s="78"/>
      <c r="I273" s="79" t="s">
        <v>313</v>
      </c>
      <c r="J273" s="79" t="s">
        <v>342</v>
      </c>
      <c r="K273" s="15">
        <f>Tabel3[[#This Row],[Artikelnummer gAvilar]]</f>
        <v>81268</v>
      </c>
      <c r="L273" s="79" t="str">
        <f t="shared" si="40"/>
        <v>8718558812687</v>
      </c>
      <c r="M273" s="17">
        <v>8718558</v>
      </c>
      <c r="N273" s="17">
        <f t="shared" si="41"/>
        <v>38</v>
      </c>
      <c r="O273" s="17">
        <f t="shared" si="42"/>
        <v>114</v>
      </c>
      <c r="P273" s="17">
        <f t="shared" si="43"/>
        <v>29</v>
      </c>
      <c r="Q273" s="17">
        <f t="shared" si="44"/>
        <v>143</v>
      </c>
      <c r="R273" s="17">
        <f t="shared" si="45"/>
        <v>150</v>
      </c>
      <c r="S273" s="149">
        <f t="shared" si="46"/>
        <v>7</v>
      </c>
      <c r="T273" s="164">
        <v>55.4367321</v>
      </c>
      <c r="U273" s="160">
        <f>Tabel3[[#This Row],[Verkoopprijs per stuk oud]]*1.04</f>
        <v>57.654201384000004</v>
      </c>
      <c r="V273" s="162" t="s">
        <v>774</v>
      </c>
      <c r="W273" s="152" t="s">
        <v>12</v>
      </c>
    </row>
    <row r="274" spans="1:23" ht="20.100000000000001" customHeight="1" x14ac:dyDescent="0.2">
      <c r="A274" s="77" t="s">
        <v>256</v>
      </c>
      <c r="B274" s="66">
        <v>3391445</v>
      </c>
      <c r="C274" s="66" t="s">
        <v>853</v>
      </c>
      <c r="D274" s="66">
        <v>7510775</v>
      </c>
      <c r="E274" s="66" t="s">
        <v>256</v>
      </c>
      <c r="F274" s="66" t="s">
        <v>256</v>
      </c>
      <c r="G274" s="78">
        <v>81269</v>
      </c>
      <c r="H274" s="78"/>
      <c r="I274" s="79" t="s">
        <v>314</v>
      </c>
      <c r="J274" s="79" t="s">
        <v>342</v>
      </c>
      <c r="K274" s="15">
        <f>Tabel3[[#This Row],[Artikelnummer gAvilar]]</f>
        <v>81269</v>
      </c>
      <c r="L274" s="79" t="str">
        <f t="shared" si="40"/>
        <v>8718558812694</v>
      </c>
      <c r="M274" s="17">
        <v>8718558</v>
      </c>
      <c r="N274" s="17">
        <f t="shared" si="41"/>
        <v>39</v>
      </c>
      <c r="O274" s="17">
        <f t="shared" si="42"/>
        <v>117</v>
      </c>
      <c r="P274" s="17">
        <f t="shared" si="43"/>
        <v>29</v>
      </c>
      <c r="Q274" s="17">
        <f t="shared" si="44"/>
        <v>146</v>
      </c>
      <c r="R274" s="17">
        <f t="shared" si="45"/>
        <v>150</v>
      </c>
      <c r="S274" s="149">
        <f t="shared" si="46"/>
        <v>4</v>
      </c>
      <c r="T274" s="164">
        <v>49.835249999999995</v>
      </c>
      <c r="U274" s="160">
        <f>Tabel3[[#This Row],[Verkoopprijs per stuk oud]]*1.04</f>
        <v>51.828659999999999</v>
      </c>
      <c r="V274" s="162" t="s">
        <v>774</v>
      </c>
      <c r="W274" s="152" t="s">
        <v>12</v>
      </c>
    </row>
    <row r="275" spans="1:23" ht="20.100000000000001" customHeight="1" x14ac:dyDescent="0.2">
      <c r="A275" s="86">
        <v>787812</v>
      </c>
      <c r="B275" s="66" t="s">
        <v>256</v>
      </c>
      <c r="C275" s="66" t="s">
        <v>480</v>
      </c>
      <c r="D275" s="66" t="s">
        <v>256</v>
      </c>
      <c r="E275" s="66">
        <v>7720812</v>
      </c>
      <c r="F275" s="66" t="s">
        <v>256</v>
      </c>
      <c r="G275" s="78">
        <v>82041</v>
      </c>
      <c r="H275" s="78"/>
      <c r="I275" s="79" t="s">
        <v>358</v>
      </c>
      <c r="J275" s="79" t="s">
        <v>746</v>
      </c>
      <c r="K275" s="15">
        <f>Tabel3[[#This Row],[Artikelnummer gAvilar]]</f>
        <v>82041</v>
      </c>
      <c r="L275" s="79" t="str">
        <f t="shared" si="40"/>
        <v>8718558820415</v>
      </c>
      <c r="M275" s="17">
        <v>8718558</v>
      </c>
      <c r="N275" s="17">
        <f t="shared" si="41"/>
        <v>29</v>
      </c>
      <c r="O275" s="17">
        <f t="shared" si="42"/>
        <v>87</v>
      </c>
      <c r="P275" s="17">
        <f t="shared" si="43"/>
        <v>28</v>
      </c>
      <c r="Q275" s="17">
        <f t="shared" si="44"/>
        <v>115</v>
      </c>
      <c r="R275" s="17">
        <f t="shared" si="45"/>
        <v>120</v>
      </c>
      <c r="S275" s="149">
        <f t="shared" si="46"/>
        <v>5</v>
      </c>
      <c r="T275" s="163">
        <v>2474.72847</v>
      </c>
      <c r="U275" s="160">
        <f>Tabel3[[#This Row],[Verkoopprijs per stuk oud]]*1.04</f>
        <v>2573.7176088000001</v>
      </c>
      <c r="V275" s="162" t="s">
        <v>774</v>
      </c>
      <c r="W275" s="152" t="s">
        <v>32</v>
      </c>
    </row>
    <row r="276" spans="1:23" ht="20.100000000000001" customHeight="1" x14ac:dyDescent="0.2">
      <c r="A276" s="86">
        <v>787820</v>
      </c>
      <c r="B276" s="66">
        <v>3391499</v>
      </c>
      <c r="C276" s="66" t="s">
        <v>478</v>
      </c>
      <c r="D276" s="66" t="s">
        <v>256</v>
      </c>
      <c r="E276" s="66" t="s">
        <v>256</v>
      </c>
      <c r="F276" s="66" t="s">
        <v>256</v>
      </c>
      <c r="G276" s="78">
        <v>82045</v>
      </c>
      <c r="H276" s="78"/>
      <c r="I276" s="79" t="s">
        <v>359</v>
      </c>
      <c r="J276" s="79" t="s">
        <v>746</v>
      </c>
      <c r="K276" s="15">
        <f>Tabel3[[#This Row],[Artikelnummer gAvilar]]</f>
        <v>82045</v>
      </c>
      <c r="L276" s="79" t="str">
        <f t="shared" si="40"/>
        <v>8718558820453</v>
      </c>
      <c r="M276" s="17">
        <v>8718558</v>
      </c>
      <c r="N276" s="17">
        <f t="shared" si="41"/>
        <v>33</v>
      </c>
      <c r="O276" s="17">
        <f t="shared" si="42"/>
        <v>99</v>
      </c>
      <c r="P276" s="17">
        <f t="shared" si="43"/>
        <v>28</v>
      </c>
      <c r="Q276" s="17">
        <f t="shared" si="44"/>
        <v>127</v>
      </c>
      <c r="R276" s="17">
        <f t="shared" si="45"/>
        <v>130</v>
      </c>
      <c r="S276" s="149">
        <f t="shared" si="46"/>
        <v>3</v>
      </c>
      <c r="T276" s="163">
        <v>2474.72847</v>
      </c>
      <c r="U276" s="160">
        <f>Tabel3[[#This Row],[Verkoopprijs per stuk oud]]*1.04</f>
        <v>2573.7176088000001</v>
      </c>
      <c r="V276" s="162" t="s">
        <v>774</v>
      </c>
      <c r="W276" s="152" t="s">
        <v>32</v>
      </c>
    </row>
    <row r="277" spans="1:23" ht="20.100000000000001" customHeight="1" x14ac:dyDescent="0.2">
      <c r="A277" s="77" t="s">
        <v>256</v>
      </c>
      <c r="B277" s="87">
        <v>3391498</v>
      </c>
      <c r="C277" s="87" t="s">
        <v>854</v>
      </c>
      <c r="D277" s="66" t="s">
        <v>256</v>
      </c>
      <c r="E277" s="66" t="s">
        <v>256</v>
      </c>
      <c r="F277" s="66" t="s">
        <v>256</v>
      </c>
      <c r="G277" s="78">
        <v>82076</v>
      </c>
      <c r="H277" s="78"/>
      <c r="I277" s="79" t="s">
        <v>523</v>
      </c>
      <c r="J277" s="79" t="s">
        <v>746</v>
      </c>
      <c r="K277" s="15">
        <f>Tabel3[[#This Row],[Artikelnummer gAvilar]]</f>
        <v>82076</v>
      </c>
      <c r="L277" s="79" t="str">
        <f t="shared" si="40"/>
        <v>8718558820767</v>
      </c>
      <c r="M277" s="17">
        <v>8718558</v>
      </c>
      <c r="N277" s="17">
        <f t="shared" si="41"/>
        <v>34</v>
      </c>
      <c r="O277" s="17">
        <f t="shared" si="42"/>
        <v>102</v>
      </c>
      <c r="P277" s="17">
        <f t="shared" si="43"/>
        <v>31</v>
      </c>
      <c r="Q277" s="17">
        <f t="shared" si="44"/>
        <v>133</v>
      </c>
      <c r="R277" s="17">
        <f t="shared" si="45"/>
        <v>140</v>
      </c>
      <c r="S277" s="149">
        <f t="shared" si="46"/>
        <v>7</v>
      </c>
      <c r="T277" s="163">
        <v>2474.72847</v>
      </c>
      <c r="U277" s="160">
        <f>Tabel3[[#This Row],[Verkoopprijs per stuk oud]]*1.04</f>
        <v>2573.7176088000001</v>
      </c>
      <c r="V277" s="162" t="s">
        <v>774</v>
      </c>
      <c r="W277" s="152" t="s">
        <v>32</v>
      </c>
    </row>
    <row r="278" spans="1:23" ht="20.100000000000001" customHeight="1" x14ac:dyDescent="0.2">
      <c r="A278" s="86">
        <v>2862886</v>
      </c>
      <c r="B278" s="66">
        <v>3391549</v>
      </c>
      <c r="C278" s="66" t="s">
        <v>494</v>
      </c>
      <c r="D278" s="66" t="s">
        <v>256</v>
      </c>
      <c r="E278" s="66">
        <v>7720813</v>
      </c>
      <c r="F278" s="66" t="s">
        <v>256</v>
      </c>
      <c r="G278" s="82">
        <v>82101</v>
      </c>
      <c r="H278" s="82"/>
      <c r="I278" s="79" t="s">
        <v>360</v>
      </c>
      <c r="J278" s="79" t="s">
        <v>746</v>
      </c>
      <c r="K278" s="15">
        <f>Tabel3[[#This Row],[Artikelnummer gAvilar]]</f>
        <v>82101</v>
      </c>
      <c r="L278" s="79" t="str">
        <f t="shared" si="40"/>
        <v>8718558821016</v>
      </c>
      <c r="M278" s="17">
        <v>8718558</v>
      </c>
      <c r="N278" s="17">
        <f t="shared" si="41"/>
        <v>30</v>
      </c>
      <c r="O278" s="17">
        <f t="shared" si="42"/>
        <v>90</v>
      </c>
      <c r="P278" s="17">
        <f t="shared" si="43"/>
        <v>24</v>
      </c>
      <c r="Q278" s="17">
        <f t="shared" si="44"/>
        <v>114</v>
      </c>
      <c r="R278" s="17">
        <f t="shared" si="45"/>
        <v>120</v>
      </c>
      <c r="S278" s="149">
        <f t="shared" si="46"/>
        <v>6</v>
      </c>
      <c r="T278" s="163">
        <v>2672.1417411000002</v>
      </c>
      <c r="U278" s="160">
        <f>Tabel3[[#This Row],[Verkoopprijs per stuk oud]]*1.04</f>
        <v>2779.0274107440005</v>
      </c>
      <c r="V278" s="162" t="s">
        <v>774</v>
      </c>
      <c r="W278" s="152" t="s">
        <v>32</v>
      </c>
    </row>
    <row r="279" spans="1:23" ht="20.100000000000001" customHeight="1" x14ac:dyDescent="0.2">
      <c r="A279" s="77" t="s">
        <v>256</v>
      </c>
      <c r="B279" s="66">
        <v>3391550</v>
      </c>
      <c r="C279" s="66" t="s">
        <v>482</v>
      </c>
      <c r="D279" s="66" t="s">
        <v>256</v>
      </c>
      <c r="E279" s="66">
        <v>7720814</v>
      </c>
      <c r="F279" s="66" t="s">
        <v>256</v>
      </c>
      <c r="G279" s="82">
        <v>82102</v>
      </c>
      <c r="H279" s="82"/>
      <c r="I279" s="79" t="s">
        <v>483</v>
      </c>
      <c r="J279" s="79" t="s">
        <v>746</v>
      </c>
      <c r="K279" s="15">
        <f>Tabel3[[#This Row],[Artikelnummer gAvilar]]</f>
        <v>82102</v>
      </c>
      <c r="L279" s="79" t="str">
        <f t="shared" si="40"/>
        <v>8718558821023</v>
      </c>
      <c r="M279" s="17">
        <v>8718558</v>
      </c>
      <c r="N279" s="17">
        <f t="shared" si="41"/>
        <v>31</v>
      </c>
      <c r="O279" s="17">
        <f t="shared" si="42"/>
        <v>93</v>
      </c>
      <c r="P279" s="17">
        <f t="shared" si="43"/>
        <v>24</v>
      </c>
      <c r="Q279" s="17">
        <f t="shared" si="44"/>
        <v>117</v>
      </c>
      <c r="R279" s="17">
        <f t="shared" si="45"/>
        <v>120</v>
      </c>
      <c r="S279" s="149">
        <f t="shared" si="46"/>
        <v>3</v>
      </c>
      <c r="T279" s="163">
        <v>2672.1417411000002</v>
      </c>
      <c r="U279" s="160">
        <f>Tabel3[[#This Row],[Verkoopprijs per stuk oud]]*1.04</f>
        <v>2779.0274107440005</v>
      </c>
      <c r="V279" s="162" t="s">
        <v>774</v>
      </c>
      <c r="W279" s="152" t="s">
        <v>32</v>
      </c>
    </row>
    <row r="280" spans="1:23" ht="20.100000000000001" customHeight="1" x14ac:dyDescent="0.2">
      <c r="A280" s="86">
        <v>2808525</v>
      </c>
      <c r="B280" s="66">
        <v>3391551</v>
      </c>
      <c r="C280" s="66" t="s">
        <v>495</v>
      </c>
      <c r="D280" s="66" t="s">
        <v>256</v>
      </c>
      <c r="E280" s="66">
        <v>7720815</v>
      </c>
      <c r="F280" s="66" t="s">
        <v>256</v>
      </c>
      <c r="G280" s="82">
        <v>82103</v>
      </c>
      <c r="H280" s="82"/>
      <c r="I280" s="79" t="s">
        <v>361</v>
      </c>
      <c r="J280" s="79" t="s">
        <v>746</v>
      </c>
      <c r="K280" s="15">
        <f>Tabel3[[#This Row],[Artikelnummer gAvilar]]</f>
        <v>82103</v>
      </c>
      <c r="L280" s="79" t="str">
        <f t="shared" si="40"/>
        <v>8718558821030</v>
      </c>
      <c r="M280" s="17">
        <v>8718558</v>
      </c>
      <c r="N280" s="17">
        <f t="shared" si="41"/>
        <v>32</v>
      </c>
      <c r="O280" s="17">
        <f t="shared" si="42"/>
        <v>96</v>
      </c>
      <c r="P280" s="17">
        <f t="shared" si="43"/>
        <v>24</v>
      </c>
      <c r="Q280" s="17">
        <f t="shared" si="44"/>
        <v>120</v>
      </c>
      <c r="R280" s="17">
        <f t="shared" si="45"/>
        <v>120</v>
      </c>
      <c r="S280" s="149">
        <f t="shared" si="46"/>
        <v>0</v>
      </c>
      <c r="T280" s="163">
        <v>2672.1417411000002</v>
      </c>
      <c r="U280" s="160">
        <f>Tabel3[[#This Row],[Verkoopprijs per stuk oud]]*1.04</f>
        <v>2779.0274107440005</v>
      </c>
      <c r="V280" s="162" t="s">
        <v>774</v>
      </c>
      <c r="W280" s="152" t="s">
        <v>32</v>
      </c>
    </row>
    <row r="281" spans="1:23" ht="20.100000000000001" customHeight="1" x14ac:dyDescent="0.2">
      <c r="A281" s="86">
        <v>2862894</v>
      </c>
      <c r="B281" s="66">
        <v>3391500</v>
      </c>
      <c r="C281" s="66" t="s">
        <v>488</v>
      </c>
      <c r="D281" s="66" t="s">
        <v>256</v>
      </c>
      <c r="E281" s="66" t="s">
        <v>256</v>
      </c>
      <c r="F281" s="66" t="s">
        <v>256</v>
      </c>
      <c r="G281" s="82">
        <v>82104</v>
      </c>
      <c r="H281" s="82"/>
      <c r="I281" s="79" t="s">
        <v>362</v>
      </c>
      <c r="J281" s="79" t="s">
        <v>746</v>
      </c>
      <c r="K281" s="15">
        <f>Tabel3[[#This Row],[Artikelnummer gAvilar]]</f>
        <v>82104</v>
      </c>
      <c r="L281" s="79" t="str">
        <f t="shared" si="40"/>
        <v>8718558821047</v>
      </c>
      <c r="M281" s="17">
        <v>8718558</v>
      </c>
      <c r="N281" s="17">
        <f t="shared" si="41"/>
        <v>33</v>
      </c>
      <c r="O281" s="17">
        <f t="shared" si="42"/>
        <v>99</v>
      </c>
      <c r="P281" s="17">
        <f t="shared" si="43"/>
        <v>24</v>
      </c>
      <c r="Q281" s="17">
        <f t="shared" si="44"/>
        <v>123</v>
      </c>
      <c r="R281" s="17">
        <f t="shared" si="45"/>
        <v>130</v>
      </c>
      <c r="S281" s="149">
        <f t="shared" si="46"/>
        <v>7</v>
      </c>
      <c r="T281" s="163">
        <v>3162.3456239999996</v>
      </c>
      <c r="U281" s="160">
        <f>Tabel3[[#This Row],[Verkoopprijs per stuk oud]]*1.04</f>
        <v>3288.8394489599996</v>
      </c>
      <c r="V281" s="162" t="s">
        <v>774</v>
      </c>
      <c r="W281" s="152" t="s">
        <v>32</v>
      </c>
    </row>
    <row r="282" spans="1:23" ht="20.100000000000001" customHeight="1" x14ac:dyDescent="0.2">
      <c r="A282" s="86">
        <v>2862902</v>
      </c>
      <c r="B282" s="66">
        <v>3391501</v>
      </c>
      <c r="C282" s="66" t="s">
        <v>496</v>
      </c>
      <c r="D282" s="66" t="s">
        <v>256</v>
      </c>
      <c r="E282" s="66" t="s">
        <v>256</v>
      </c>
      <c r="F282" s="66" t="s">
        <v>256</v>
      </c>
      <c r="G282" s="82">
        <v>82107</v>
      </c>
      <c r="H282" s="82"/>
      <c r="I282" s="79" t="s">
        <v>363</v>
      </c>
      <c r="J282" s="79" t="s">
        <v>746</v>
      </c>
      <c r="K282" s="15">
        <f>Tabel3[[#This Row],[Artikelnummer gAvilar]]</f>
        <v>82107</v>
      </c>
      <c r="L282" s="79" t="str">
        <f t="shared" si="40"/>
        <v>8718558821078</v>
      </c>
      <c r="M282" s="17">
        <v>8718558</v>
      </c>
      <c r="N282" s="17">
        <f t="shared" si="41"/>
        <v>36</v>
      </c>
      <c r="O282" s="17">
        <f t="shared" si="42"/>
        <v>108</v>
      </c>
      <c r="P282" s="17">
        <f t="shared" si="43"/>
        <v>24</v>
      </c>
      <c r="Q282" s="17">
        <f t="shared" si="44"/>
        <v>132</v>
      </c>
      <c r="R282" s="17">
        <f t="shared" si="45"/>
        <v>140</v>
      </c>
      <c r="S282" s="149">
        <f t="shared" si="46"/>
        <v>8</v>
      </c>
      <c r="T282" s="163">
        <v>5785.2934424999994</v>
      </c>
      <c r="U282" s="160">
        <f>Tabel3[[#This Row],[Verkoopprijs per stuk oud]]*1.04</f>
        <v>6016.7051801999996</v>
      </c>
      <c r="V282" s="162" t="s">
        <v>774</v>
      </c>
      <c r="W282" s="152" t="s">
        <v>32</v>
      </c>
    </row>
    <row r="283" spans="1:23" ht="20.100000000000001" customHeight="1" x14ac:dyDescent="0.2">
      <c r="A283" s="86">
        <v>2862910</v>
      </c>
      <c r="B283" s="66">
        <v>3391502</v>
      </c>
      <c r="C283" s="66" t="s">
        <v>489</v>
      </c>
      <c r="D283" s="66" t="s">
        <v>256</v>
      </c>
      <c r="E283" s="66" t="s">
        <v>256</v>
      </c>
      <c r="F283" s="66" t="s">
        <v>256</v>
      </c>
      <c r="G283" s="82">
        <v>82108</v>
      </c>
      <c r="H283" s="82"/>
      <c r="I283" s="79" t="s">
        <v>364</v>
      </c>
      <c r="J283" s="79" t="s">
        <v>746</v>
      </c>
      <c r="K283" s="15">
        <f>Tabel3[[#This Row],[Artikelnummer gAvilar]]</f>
        <v>82108</v>
      </c>
      <c r="L283" s="79" t="str">
        <f t="shared" si="40"/>
        <v>8718558821085</v>
      </c>
      <c r="M283" s="17">
        <v>8718558</v>
      </c>
      <c r="N283" s="17">
        <f t="shared" si="41"/>
        <v>37</v>
      </c>
      <c r="O283" s="17">
        <f t="shared" si="42"/>
        <v>111</v>
      </c>
      <c r="P283" s="17">
        <f t="shared" si="43"/>
        <v>24</v>
      </c>
      <c r="Q283" s="17">
        <f t="shared" si="44"/>
        <v>135</v>
      </c>
      <c r="R283" s="17">
        <f t="shared" si="45"/>
        <v>140</v>
      </c>
      <c r="S283" s="149">
        <f t="shared" si="46"/>
        <v>5</v>
      </c>
      <c r="T283" s="163">
        <v>5627.5127122499998</v>
      </c>
      <c r="U283" s="160">
        <f>Tabel3[[#This Row],[Verkoopprijs per stuk oud]]*1.04</f>
        <v>5852.6132207399996</v>
      </c>
      <c r="V283" s="162" t="s">
        <v>774</v>
      </c>
      <c r="W283" s="152" t="s">
        <v>32</v>
      </c>
    </row>
    <row r="284" spans="1:23" ht="20.100000000000001" customHeight="1" x14ac:dyDescent="0.2">
      <c r="A284" s="86" t="s">
        <v>365</v>
      </c>
      <c r="B284" s="66">
        <v>3391250</v>
      </c>
      <c r="C284" s="66" t="s">
        <v>855</v>
      </c>
      <c r="D284" s="66" t="s">
        <v>256</v>
      </c>
      <c r="E284" s="66" t="s">
        <v>256</v>
      </c>
      <c r="F284" s="66" t="s">
        <v>256</v>
      </c>
      <c r="G284" s="78">
        <v>83010</v>
      </c>
      <c r="H284" s="78"/>
      <c r="I284" s="79" t="s">
        <v>367</v>
      </c>
      <c r="J284" s="79" t="s">
        <v>744</v>
      </c>
      <c r="K284" s="15">
        <f>Tabel3[[#This Row],[Artikelnummer gAvilar]]</f>
        <v>83010</v>
      </c>
      <c r="L284" s="79" t="str">
        <f t="shared" si="40"/>
        <v>8718558830100</v>
      </c>
      <c r="M284" s="17">
        <v>8718558</v>
      </c>
      <c r="N284" s="17">
        <f t="shared" si="41"/>
        <v>28</v>
      </c>
      <c r="O284" s="17">
        <f t="shared" si="42"/>
        <v>84</v>
      </c>
      <c r="P284" s="17">
        <f t="shared" si="43"/>
        <v>26</v>
      </c>
      <c r="Q284" s="17">
        <f t="shared" si="44"/>
        <v>110</v>
      </c>
      <c r="R284" s="17">
        <f t="shared" si="45"/>
        <v>110</v>
      </c>
      <c r="S284" s="149">
        <f t="shared" si="46"/>
        <v>0</v>
      </c>
      <c r="T284" s="163">
        <v>81.185399999999987</v>
      </c>
      <c r="U284" s="160">
        <f>Tabel3[[#This Row],[Verkoopprijs per stuk oud]]*1.04</f>
        <v>84.432815999999988</v>
      </c>
      <c r="V284" s="162" t="s">
        <v>774</v>
      </c>
      <c r="W284" s="152" t="s">
        <v>12</v>
      </c>
    </row>
    <row r="285" spans="1:23" ht="20.100000000000001" customHeight="1" x14ac:dyDescent="0.2">
      <c r="A285" s="86">
        <v>2122711</v>
      </c>
      <c r="B285" s="66">
        <v>3390170</v>
      </c>
      <c r="C285" s="66" t="s">
        <v>493</v>
      </c>
      <c r="D285" s="66" t="s">
        <v>256</v>
      </c>
      <c r="E285" s="66">
        <v>7720802</v>
      </c>
      <c r="F285" s="66" t="s">
        <v>256</v>
      </c>
      <c r="G285" s="78">
        <v>83014</v>
      </c>
      <c r="H285" s="187"/>
      <c r="I285" s="145" t="s">
        <v>528</v>
      </c>
      <c r="J285" s="79" t="s">
        <v>744</v>
      </c>
      <c r="K285" s="15">
        <f>Tabel3[[#This Row],[Artikelnummer gAvilar]]</f>
        <v>83014</v>
      </c>
      <c r="L285" s="79" t="str">
        <f t="shared" si="40"/>
        <v>8718558830148</v>
      </c>
      <c r="M285" s="17">
        <v>8718558</v>
      </c>
      <c r="N285" s="17">
        <f t="shared" si="41"/>
        <v>32</v>
      </c>
      <c r="O285" s="17">
        <f t="shared" si="42"/>
        <v>96</v>
      </c>
      <c r="P285" s="17">
        <f t="shared" si="43"/>
        <v>26</v>
      </c>
      <c r="Q285" s="17">
        <f t="shared" si="44"/>
        <v>122</v>
      </c>
      <c r="R285" s="17">
        <f t="shared" si="45"/>
        <v>130</v>
      </c>
      <c r="S285" s="149">
        <f t="shared" si="46"/>
        <v>8</v>
      </c>
      <c r="T285" s="163">
        <v>58.146299999999997</v>
      </c>
      <c r="U285" s="160">
        <f>Tabel3[[#This Row],[Verkoopprijs per stuk oud]]*1.04</f>
        <v>60.472152000000001</v>
      </c>
      <c r="V285" s="162" t="s">
        <v>774</v>
      </c>
      <c r="W285" s="152" t="s">
        <v>12</v>
      </c>
    </row>
    <row r="286" spans="1:23" ht="20.100000000000001" customHeight="1" x14ac:dyDescent="0.2">
      <c r="A286" s="86">
        <v>2622827</v>
      </c>
      <c r="B286" s="66">
        <v>3391251</v>
      </c>
      <c r="C286" s="66" t="s">
        <v>490</v>
      </c>
      <c r="D286" s="66" t="s">
        <v>256</v>
      </c>
      <c r="E286" s="66">
        <v>7720804</v>
      </c>
      <c r="F286" s="66" t="s">
        <v>256</v>
      </c>
      <c r="G286" s="78">
        <v>83015</v>
      </c>
      <c r="H286" s="78"/>
      <c r="I286" s="79" t="s">
        <v>529</v>
      </c>
      <c r="J286" s="79" t="s">
        <v>745</v>
      </c>
      <c r="K286" s="15">
        <f>Tabel3[[#This Row],[Artikelnummer gAvilar]]</f>
        <v>83015</v>
      </c>
      <c r="L286" s="79" t="str">
        <f t="shared" si="40"/>
        <v>8718558830155</v>
      </c>
      <c r="M286" s="17">
        <v>8718558</v>
      </c>
      <c r="N286" s="17">
        <f t="shared" si="41"/>
        <v>33</v>
      </c>
      <c r="O286" s="17">
        <f t="shared" si="42"/>
        <v>99</v>
      </c>
      <c r="P286" s="17">
        <f t="shared" si="43"/>
        <v>26</v>
      </c>
      <c r="Q286" s="17">
        <f t="shared" si="44"/>
        <v>125</v>
      </c>
      <c r="R286" s="17">
        <f t="shared" si="45"/>
        <v>130</v>
      </c>
      <c r="S286" s="149">
        <f t="shared" si="46"/>
        <v>5</v>
      </c>
      <c r="T286" s="163">
        <v>97.938226709999995</v>
      </c>
      <c r="U286" s="160">
        <f>Tabel3[[#This Row],[Verkoopprijs per stuk oud]]*1.04</f>
        <v>101.8557557784</v>
      </c>
      <c r="V286" s="162" t="s">
        <v>774</v>
      </c>
      <c r="W286" s="156" t="s">
        <v>12</v>
      </c>
    </row>
    <row r="287" spans="1:23" ht="20.100000000000001" customHeight="1" x14ac:dyDescent="0.2">
      <c r="A287" s="86" t="s">
        <v>365</v>
      </c>
      <c r="B287" s="66">
        <v>3391524</v>
      </c>
      <c r="C287" s="66" t="s">
        <v>498</v>
      </c>
      <c r="D287" s="66" t="s">
        <v>256</v>
      </c>
      <c r="E287" s="66" t="s">
        <v>256</v>
      </c>
      <c r="F287" s="66" t="s">
        <v>256</v>
      </c>
      <c r="G287" s="82">
        <v>83050</v>
      </c>
      <c r="H287" s="82"/>
      <c r="I287" s="79" t="s">
        <v>413</v>
      </c>
      <c r="J287" s="79" t="s">
        <v>748</v>
      </c>
      <c r="K287" s="15">
        <f>Tabel3[[#This Row],[Artikelnummer gAvilar]]</f>
        <v>83050</v>
      </c>
      <c r="L287" s="79" t="str">
        <f t="shared" si="40"/>
        <v>8718558830506</v>
      </c>
      <c r="M287" s="17">
        <v>8718558</v>
      </c>
      <c r="N287" s="17">
        <f t="shared" si="41"/>
        <v>28</v>
      </c>
      <c r="O287" s="17">
        <f t="shared" si="42"/>
        <v>84</v>
      </c>
      <c r="P287" s="17">
        <f t="shared" si="43"/>
        <v>30</v>
      </c>
      <c r="Q287" s="17">
        <f t="shared" si="44"/>
        <v>114</v>
      </c>
      <c r="R287" s="17">
        <f t="shared" si="45"/>
        <v>120</v>
      </c>
      <c r="S287" s="149">
        <f t="shared" si="46"/>
        <v>6</v>
      </c>
      <c r="T287" s="163">
        <v>2969.9594099999999</v>
      </c>
      <c r="U287" s="160">
        <f>Tabel3[[#This Row],[Verkoopprijs per stuk oud]]*1.04</f>
        <v>3088.7577864</v>
      </c>
      <c r="V287" s="162" t="s">
        <v>774</v>
      </c>
      <c r="W287" s="152" t="s">
        <v>32</v>
      </c>
    </row>
    <row r="288" spans="1:23" ht="20.100000000000001" customHeight="1" x14ac:dyDescent="0.2">
      <c r="A288" s="86">
        <v>3276755</v>
      </c>
      <c r="B288" s="66" t="s">
        <v>256</v>
      </c>
      <c r="C288" s="66" t="s">
        <v>856</v>
      </c>
      <c r="D288" s="66" t="s">
        <v>256</v>
      </c>
      <c r="E288" s="66" t="s">
        <v>256</v>
      </c>
      <c r="F288" s="66" t="s">
        <v>256</v>
      </c>
      <c r="G288" s="82">
        <v>83060</v>
      </c>
      <c r="H288" s="82"/>
      <c r="I288" s="79" t="s">
        <v>421</v>
      </c>
      <c r="J288" s="79" t="s">
        <v>748</v>
      </c>
      <c r="K288" s="15">
        <f>Tabel3[[#This Row],[Artikelnummer gAvilar]]</f>
        <v>83060</v>
      </c>
      <c r="L288" s="79" t="str">
        <f t="shared" si="40"/>
        <v>8718558830605</v>
      </c>
      <c r="M288" s="17">
        <v>8718558</v>
      </c>
      <c r="N288" s="17">
        <f t="shared" si="41"/>
        <v>28</v>
      </c>
      <c r="O288" s="17">
        <f t="shared" si="42"/>
        <v>84</v>
      </c>
      <c r="P288" s="17">
        <f t="shared" si="43"/>
        <v>31</v>
      </c>
      <c r="Q288" s="17">
        <f t="shared" si="44"/>
        <v>115</v>
      </c>
      <c r="R288" s="17">
        <f t="shared" si="45"/>
        <v>120</v>
      </c>
      <c r="S288" s="149">
        <f t="shared" si="46"/>
        <v>5</v>
      </c>
      <c r="T288" s="163">
        <v>6231.9119849999997</v>
      </c>
      <c r="U288" s="160">
        <f>Tabel3[[#This Row],[Verkoopprijs per stuk oud]]*1.04</f>
        <v>6481.1884644000002</v>
      </c>
      <c r="V288" s="162" t="s">
        <v>775</v>
      </c>
      <c r="W288" s="152" t="s">
        <v>32</v>
      </c>
    </row>
    <row r="289" spans="1:23" ht="20.100000000000001" customHeight="1" x14ac:dyDescent="0.2">
      <c r="A289" s="86">
        <v>3276748</v>
      </c>
      <c r="B289" s="66">
        <v>3391624</v>
      </c>
      <c r="C289" s="66" t="s">
        <v>857</v>
      </c>
      <c r="D289" s="66" t="s">
        <v>256</v>
      </c>
      <c r="E289" s="66" t="s">
        <v>256</v>
      </c>
      <c r="F289" s="66" t="s">
        <v>256</v>
      </c>
      <c r="G289" s="82">
        <v>83061</v>
      </c>
      <c r="H289" s="82"/>
      <c r="I289" s="79" t="s">
        <v>420</v>
      </c>
      <c r="J289" s="79" t="s">
        <v>748</v>
      </c>
      <c r="K289" s="15">
        <f>Tabel3[[#This Row],[Artikelnummer gAvilar]]</f>
        <v>83061</v>
      </c>
      <c r="L289" s="79" t="str">
        <f t="shared" si="40"/>
        <v>8718558830612</v>
      </c>
      <c r="M289" s="17">
        <v>8718558</v>
      </c>
      <c r="N289" s="17">
        <f t="shared" si="41"/>
        <v>29</v>
      </c>
      <c r="O289" s="17">
        <f t="shared" si="42"/>
        <v>87</v>
      </c>
      <c r="P289" s="17">
        <f t="shared" si="43"/>
        <v>31</v>
      </c>
      <c r="Q289" s="17">
        <f t="shared" si="44"/>
        <v>118</v>
      </c>
      <c r="R289" s="17">
        <f t="shared" si="45"/>
        <v>120</v>
      </c>
      <c r="S289" s="149">
        <f t="shared" si="46"/>
        <v>2</v>
      </c>
      <c r="T289" s="163">
        <v>6035.5201139999999</v>
      </c>
      <c r="U289" s="160">
        <f>Tabel3[[#This Row],[Verkoopprijs per stuk oud]]*1.04</f>
        <v>6276.9409185599998</v>
      </c>
      <c r="V289" s="162" t="s">
        <v>775</v>
      </c>
      <c r="W289" s="152" t="s">
        <v>32</v>
      </c>
    </row>
    <row r="290" spans="1:23" ht="20.100000000000001" customHeight="1" x14ac:dyDescent="0.2">
      <c r="A290" s="86">
        <v>3276730</v>
      </c>
      <c r="B290" s="66">
        <v>3391459</v>
      </c>
      <c r="C290" s="66" t="s">
        <v>858</v>
      </c>
      <c r="D290" s="66" t="s">
        <v>256</v>
      </c>
      <c r="E290" s="66" t="s">
        <v>256</v>
      </c>
      <c r="F290" s="66" t="s">
        <v>256</v>
      </c>
      <c r="G290" s="82">
        <v>83062</v>
      </c>
      <c r="H290" s="82"/>
      <c r="I290" s="79" t="s">
        <v>419</v>
      </c>
      <c r="J290" s="79" t="s">
        <v>748</v>
      </c>
      <c r="K290" s="15">
        <f>Tabel3[[#This Row],[Artikelnummer gAvilar]]</f>
        <v>83062</v>
      </c>
      <c r="L290" s="79" t="str">
        <f t="shared" si="40"/>
        <v>8718558830629</v>
      </c>
      <c r="M290" s="17">
        <v>8718558</v>
      </c>
      <c r="N290" s="17">
        <f t="shared" si="41"/>
        <v>30</v>
      </c>
      <c r="O290" s="17">
        <f t="shared" si="42"/>
        <v>90</v>
      </c>
      <c r="P290" s="17">
        <f t="shared" si="43"/>
        <v>31</v>
      </c>
      <c r="Q290" s="17">
        <f t="shared" si="44"/>
        <v>121</v>
      </c>
      <c r="R290" s="17">
        <f t="shared" si="45"/>
        <v>130</v>
      </c>
      <c r="S290" s="149">
        <f t="shared" si="46"/>
        <v>9</v>
      </c>
      <c r="T290" s="163">
        <v>4282.0910100000001</v>
      </c>
      <c r="U290" s="160">
        <f>Tabel3[[#This Row],[Verkoopprijs per stuk oud]]*1.04</f>
        <v>4453.3746504000001</v>
      </c>
      <c r="V290" s="162" t="s">
        <v>774</v>
      </c>
      <c r="W290" s="152" t="s">
        <v>32</v>
      </c>
    </row>
    <row r="291" spans="1:23" ht="20.100000000000001" customHeight="1" x14ac:dyDescent="0.2">
      <c r="A291" s="86">
        <v>3276722</v>
      </c>
      <c r="B291" s="66">
        <v>3391460</v>
      </c>
      <c r="C291" s="66" t="s">
        <v>503</v>
      </c>
      <c r="D291" s="66" t="s">
        <v>256</v>
      </c>
      <c r="E291" s="66" t="s">
        <v>256</v>
      </c>
      <c r="F291" s="66" t="s">
        <v>256</v>
      </c>
      <c r="G291" s="82">
        <v>83063</v>
      </c>
      <c r="H291" s="82"/>
      <c r="I291" s="79" t="s">
        <v>418</v>
      </c>
      <c r="J291" s="79" t="s">
        <v>748</v>
      </c>
      <c r="K291" s="15">
        <f>Tabel3[[#This Row],[Artikelnummer gAvilar]]</f>
        <v>83063</v>
      </c>
      <c r="L291" s="79" t="str">
        <f t="shared" si="40"/>
        <v>8718558830636</v>
      </c>
      <c r="M291" s="17">
        <v>8718558</v>
      </c>
      <c r="N291" s="17">
        <f t="shared" si="41"/>
        <v>31</v>
      </c>
      <c r="O291" s="17">
        <f t="shared" si="42"/>
        <v>93</v>
      </c>
      <c r="P291" s="17">
        <f t="shared" si="43"/>
        <v>31</v>
      </c>
      <c r="Q291" s="17">
        <f t="shared" si="44"/>
        <v>124</v>
      </c>
      <c r="R291" s="17">
        <f t="shared" si="45"/>
        <v>130</v>
      </c>
      <c r="S291" s="149">
        <f t="shared" si="46"/>
        <v>6</v>
      </c>
      <c r="T291" s="163">
        <v>4111.7662350000001</v>
      </c>
      <c r="U291" s="160">
        <f>Tabel3[[#This Row],[Verkoopprijs per stuk oud]]*1.04</f>
        <v>4276.2368844000002</v>
      </c>
      <c r="V291" s="162" t="s">
        <v>774</v>
      </c>
      <c r="W291" s="152" t="s">
        <v>32</v>
      </c>
    </row>
    <row r="292" spans="1:23" ht="20.100000000000001" customHeight="1" x14ac:dyDescent="0.2">
      <c r="A292" s="86">
        <v>3276714</v>
      </c>
      <c r="B292" s="66">
        <v>3391461</v>
      </c>
      <c r="C292" s="66" t="s">
        <v>502</v>
      </c>
      <c r="D292" s="66" t="s">
        <v>256</v>
      </c>
      <c r="E292" s="66" t="s">
        <v>256</v>
      </c>
      <c r="F292" s="66" t="s">
        <v>256</v>
      </c>
      <c r="G292" s="82">
        <v>83064</v>
      </c>
      <c r="H292" s="82"/>
      <c r="I292" s="79" t="s">
        <v>417</v>
      </c>
      <c r="J292" s="79" t="s">
        <v>748</v>
      </c>
      <c r="K292" s="15">
        <f>Tabel3[[#This Row],[Artikelnummer gAvilar]]</f>
        <v>83064</v>
      </c>
      <c r="L292" s="79" t="str">
        <f t="shared" si="40"/>
        <v>8718558830643</v>
      </c>
      <c r="M292" s="17">
        <v>8718558</v>
      </c>
      <c r="N292" s="17">
        <f t="shared" si="41"/>
        <v>32</v>
      </c>
      <c r="O292" s="17">
        <f t="shared" si="42"/>
        <v>96</v>
      </c>
      <c r="P292" s="17">
        <f t="shared" si="43"/>
        <v>31</v>
      </c>
      <c r="Q292" s="17">
        <f t="shared" si="44"/>
        <v>127</v>
      </c>
      <c r="R292" s="17">
        <f t="shared" si="45"/>
        <v>130</v>
      </c>
      <c r="S292" s="149">
        <f t="shared" si="46"/>
        <v>3</v>
      </c>
      <c r="T292" s="163">
        <v>3751.3798559999996</v>
      </c>
      <c r="U292" s="160">
        <f>Tabel3[[#This Row],[Verkoopprijs per stuk oud]]*1.04</f>
        <v>3901.4350502399998</v>
      </c>
      <c r="V292" s="162" t="s">
        <v>774</v>
      </c>
      <c r="W292" s="152" t="s">
        <v>32</v>
      </c>
    </row>
    <row r="293" spans="1:23" ht="20.100000000000001" customHeight="1" x14ac:dyDescent="0.2">
      <c r="A293" s="86">
        <v>3276706</v>
      </c>
      <c r="B293" s="66">
        <v>3391462</v>
      </c>
      <c r="C293" s="66" t="s">
        <v>501</v>
      </c>
      <c r="D293" s="66" t="s">
        <v>256</v>
      </c>
      <c r="E293" s="66" t="s">
        <v>256</v>
      </c>
      <c r="F293" s="66" t="s">
        <v>256</v>
      </c>
      <c r="G293" s="82">
        <v>83065</v>
      </c>
      <c r="H293" s="82"/>
      <c r="I293" s="79" t="s">
        <v>416</v>
      </c>
      <c r="J293" s="79" t="s">
        <v>748</v>
      </c>
      <c r="K293" s="15">
        <f>Tabel3[[#This Row],[Artikelnummer gAvilar]]</f>
        <v>83065</v>
      </c>
      <c r="L293" s="79" t="str">
        <f t="shared" si="40"/>
        <v>8718558830650</v>
      </c>
      <c r="M293" s="17">
        <v>8718558</v>
      </c>
      <c r="N293" s="17">
        <f t="shared" si="41"/>
        <v>33</v>
      </c>
      <c r="O293" s="17">
        <f t="shared" si="42"/>
        <v>99</v>
      </c>
      <c r="P293" s="17">
        <f t="shared" si="43"/>
        <v>31</v>
      </c>
      <c r="Q293" s="17">
        <f t="shared" si="44"/>
        <v>130</v>
      </c>
      <c r="R293" s="17">
        <f t="shared" si="45"/>
        <v>130</v>
      </c>
      <c r="S293" s="149">
        <f t="shared" si="46"/>
        <v>0</v>
      </c>
      <c r="T293" s="163">
        <v>3936.3947999999996</v>
      </c>
      <c r="U293" s="160">
        <f>Tabel3[[#This Row],[Verkoopprijs per stuk oud]]*1.04</f>
        <v>4093.8505919999998</v>
      </c>
      <c r="V293" s="162" t="s">
        <v>774</v>
      </c>
      <c r="W293" s="152" t="s">
        <v>32</v>
      </c>
    </row>
    <row r="294" spans="1:23" ht="20.100000000000001" customHeight="1" x14ac:dyDescent="0.2">
      <c r="A294" s="86">
        <v>3276698</v>
      </c>
      <c r="B294" s="66">
        <v>3391463</v>
      </c>
      <c r="C294" s="66" t="s">
        <v>500</v>
      </c>
      <c r="D294" s="66" t="s">
        <v>256</v>
      </c>
      <c r="E294" s="66">
        <v>7720303</v>
      </c>
      <c r="F294" s="66" t="s">
        <v>256</v>
      </c>
      <c r="G294" s="82">
        <v>83066</v>
      </c>
      <c r="H294" s="82"/>
      <c r="I294" s="79" t="s">
        <v>415</v>
      </c>
      <c r="J294" s="79" t="s">
        <v>748</v>
      </c>
      <c r="K294" s="15">
        <f>Tabel3[[#This Row],[Artikelnummer gAvilar]]</f>
        <v>83066</v>
      </c>
      <c r="L294" s="79" t="str">
        <f t="shared" si="40"/>
        <v>8718558830667</v>
      </c>
      <c r="M294" s="17">
        <v>8718558</v>
      </c>
      <c r="N294" s="17">
        <f t="shared" si="41"/>
        <v>34</v>
      </c>
      <c r="O294" s="17">
        <f t="shared" si="42"/>
        <v>102</v>
      </c>
      <c r="P294" s="17">
        <f t="shared" si="43"/>
        <v>31</v>
      </c>
      <c r="Q294" s="17">
        <f t="shared" si="44"/>
        <v>133</v>
      </c>
      <c r="R294" s="17">
        <f t="shared" si="45"/>
        <v>140</v>
      </c>
      <c r="S294" s="149">
        <f t="shared" si="46"/>
        <v>7</v>
      </c>
      <c r="T294" s="163">
        <v>3628.5046559999996</v>
      </c>
      <c r="U294" s="160">
        <f>Tabel3[[#This Row],[Verkoopprijs per stuk oud]]*1.04</f>
        <v>3773.6448422399999</v>
      </c>
      <c r="V294" s="162" t="s">
        <v>774</v>
      </c>
      <c r="W294" s="152" t="s">
        <v>32</v>
      </c>
    </row>
    <row r="295" spans="1:23" ht="20.100000000000001" customHeight="1" x14ac:dyDescent="0.2">
      <c r="A295" s="86">
        <v>3276680</v>
      </c>
      <c r="B295" s="66">
        <v>3391464</v>
      </c>
      <c r="C295" s="66" t="s">
        <v>499</v>
      </c>
      <c r="D295" s="66" t="s">
        <v>256</v>
      </c>
      <c r="E295" s="66" t="s">
        <v>256</v>
      </c>
      <c r="F295" s="66" t="s">
        <v>256</v>
      </c>
      <c r="G295" s="82">
        <v>83067</v>
      </c>
      <c r="H295" s="82"/>
      <c r="I295" s="79" t="s">
        <v>414</v>
      </c>
      <c r="J295" s="79" t="s">
        <v>748</v>
      </c>
      <c r="K295" s="15">
        <f>Tabel3[[#This Row],[Artikelnummer gAvilar]]</f>
        <v>83067</v>
      </c>
      <c r="L295" s="79" t="str">
        <f t="shared" si="40"/>
        <v>8718558830674</v>
      </c>
      <c r="M295" s="17">
        <v>8718558</v>
      </c>
      <c r="N295" s="17">
        <f t="shared" si="41"/>
        <v>35</v>
      </c>
      <c r="O295" s="17">
        <f t="shared" si="42"/>
        <v>105</v>
      </c>
      <c r="P295" s="17">
        <f t="shared" si="43"/>
        <v>31</v>
      </c>
      <c r="Q295" s="17">
        <f t="shared" si="44"/>
        <v>136</v>
      </c>
      <c r="R295" s="17">
        <f t="shared" si="45"/>
        <v>140</v>
      </c>
      <c r="S295" s="149">
        <f t="shared" si="46"/>
        <v>4</v>
      </c>
      <c r="T295" s="163">
        <v>3442.9631039999999</v>
      </c>
      <c r="U295" s="160">
        <f>Tabel3[[#This Row],[Verkoopprijs per stuk oud]]*1.04</f>
        <v>3580.6816281599999</v>
      </c>
      <c r="V295" s="162" t="s">
        <v>774</v>
      </c>
      <c r="W295" s="152" t="s">
        <v>32</v>
      </c>
    </row>
    <row r="296" spans="1:23" ht="20.100000000000001" customHeight="1" x14ac:dyDescent="0.2">
      <c r="A296" s="80">
        <v>2291090</v>
      </c>
      <c r="B296" s="66">
        <v>3391505</v>
      </c>
      <c r="C296" s="66" t="s">
        <v>179</v>
      </c>
      <c r="D296" s="66">
        <v>7510776</v>
      </c>
      <c r="E296" s="66" t="s">
        <v>256</v>
      </c>
      <c r="F296" s="66" t="s">
        <v>256</v>
      </c>
      <c r="G296" s="78">
        <v>83224</v>
      </c>
      <c r="H296" s="78"/>
      <c r="I296" s="79" t="s">
        <v>315</v>
      </c>
      <c r="J296" s="79" t="s">
        <v>754</v>
      </c>
      <c r="K296" s="15">
        <f>Tabel3[[#This Row],[Artikelnummer gAvilar]]</f>
        <v>83224</v>
      </c>
      <c r="L296" s="79" t="str">
        <f t="shared" si="40"/>
        <v>8718558832241</v>
      </c>
      <c r="M296" s="17">
        <v>8718558</v>
      </c>
      <c r="N296" s="17">
        <f t="shared" si="41"/>
        <v>34</v>
      </c>
      <c r="O296" s="17">
        <f t="shared" si="42"/>
        <v>102</v>
      </c>
      <c r="P296" s="17">
        <f t="shared" si="43"/>
        <v>27</v>
      </c>
      <c r="Q296" s="17">
        <f t="shared" si="44"/>
        <v>129</v>
      </c>
      <c r="R296" s="17">
        <f t="shared" si="45"/>
        <v>130</v>
      </c>
      <c r="S296" s="149">
        <f t="shared" si="46"/>
        <v>1</v>
      </c>
      <c r="T296" s="164">
        <v>167.32683539999999</v>
      </c>
      <c r="U296" s="160">
        <f>Tabel3[[#This Row],[Verkoopprijs per stuk oud]]*1.04</f>
        <v>174.019908816</v>
      </c>
      <c r="V296" s="162" t="s">
        <v>774</v>
      </c>
      <c r="W296" s="152" t="s">
        <v>12</v>
      </c>
    </row>
    <row r="297" spans="1:23" ht="20.100000000000001" customHeight="1" x14ac:dyDescent="0.2">
      <c r="A297" s="80">
        <v>2291091</v>
      </c>
      <c r="B297" s="66">
        <v>3391506</v>
      </c>
      <c r="C297" s="66" t="s">
        <v>180</v>
      </c>
      <c r="D297" s="66">
        <v>7510777</v>
      </c>
      <c r="E297" s="66" t="s">
        <v>256</v>
      </c>
      <c r="F297" s="66" t="s">
        <v>256</v>
      </c>
      <c r="G297" s="78">
        <v>83225</v>
      </c>
      <c r="H297" s="78"/>
      <c r="I297" s="79" t="s">
        <v>316</v>
      </c>
      <c r="J297" s="79" t="s">
        <v>754</v>
      </c>
      <c r="K297" s="15">
        <f>Tabel3[[#This Row],[Artikelnummer gAvilar]]</f>
        <v>83225</v>
      </c>
      <c r="L297" s="79" t="str">
        <f t="shared" si="40"/>
        <v>8718558832258</v>
      </c>
      <c r="M297" s="17">
        <v>8718558</v>
      </c>
      <c r="N297" s="17">
        <f t="shared" si="41"/>
        <v>35</v>
      </c>
      <c r="O297" s="17">
        <f t="shared" si="42"/>
        <v>105</v>
      </c>
      <c r="P297" s="17">
        <f t="shared" si="43"/>
        <v>27</v>
      </c>
      <c r="Q297" s="17">
        <f t="shared" si="44"/>
        <v>132</v>
      </c>
      <c r="R297" s="17">
        <f t="shared" si="45"/>
        <v>140</v>
      </c>
      <c r="S297" s="149">
        <f t="shared" si="46"/>
        <v>8</v>
      </c>
      <c r="T297" s="164">
        <v>167.32683539999999</v>
      </c>
      <c r="U297" s="160">
        <f>Tabel3[[#This Row],[Verkoopprijs per stuk oud]]*1.04</f>
        <v>174.019908816</v>
      </c>
      <c r="V297" s="162" t="s">
        <v>774</v>
      </c>
      <c r="W297" s="152" t="s">
        <v>12</v>
      </c>
    </row>
    <row r="298" spans="1:23" ht="20.100000000000001" customHeight="1" x14ac:dyDescent="0.2">
      <c r="A298" s="86">
        <v>5814581</v>
      </c>
      <c r="B298" s="84">
        <v>3390008</v>
      </c>
      <c r="C298" s="84" t="s">
        <v>859</v>
      </c>
      <c r="D298" s="84">
        <v>1640321</v>
      </c>
      <c r="E298" s="84">
        <v>7720786</v>
      </c>
      <c r="F298" s="66" t="s">
        <v>256</v>
      </c>
      <c r="G298" s="177">
        <v>83242</v>
      </c>
      <c r="H298" s="177"/>
      <c r="I298" s="79" t="s">
        <v>962</v>
      </c>
      <c r="J298" s="79" t="s">
        <v>745</v>
      </c>
      <c r="K298" s="15">
        <f>Tabel3[[#This Row],[Artikelnummer gAvilar]]</f>
        <v>83242</v>
      </c>
      <c r="L298" s="79" t="str">
        <f t="shared" si="40"/>
        <v>8718558832425</v>
      </c>
      <c r="M298" s="17">
        <v>8718558</v>
      </c>
      <c r="N298" s="17">
        <f t="shared" si="41"/>
        <v>32</v>
      </c>
      <c r="O298" s="17">
        <f t="shared" si="42"/>
        <v>96</v>
      </c>
      <c r="P298" s="17">
        <f t="shared" si="43"/>
        <v>29</v>
      </c>
      <c r="Q298" s="17">
        <f t="shared" si="44"/>
        <v>125</v>
      </c>
      <c r="R298" s="17">
        <f t="shared" si="45"/>
        <v>130</v>
      </c>
      <c r="S298" s="149">
        <f t="shared" si="46"/>
        <v>5</v>
      </c>
      <c r="T298" s="163">
        <v>1117.0159316099998</v>
      </c>
      <c r="U298" s="160">
        <f>Tabel3[[#This Row],[Verkoopprijs per stuk oud]]*1.04</f>
        <v>1161.6965688743999</v>
      </c>
      <c r="V298" s="162" t="s">
        <v>774</v>
      </c>
      <c r="W298" s="152" t="s">
        <v>12</v>
      </c>
    </row>
    <row r="299" spans="1:23" ht="20.100000000000001" customHeight="1" x14ac:dyDescent="0.2">
      <c r="A299" s="86">
        <v>5814574</v>
      </c>
      <c r="B299" s="84">
        <v>3390009</v>
      </c>
      <c r="C299" s="84" t="s">
        <v>860</v>
      </c>
      <c r="D299" s="84">
        <v>1640348</v>
      </c>
      <c r="E299" s="84">
        <v>7720787</v>
      </c>
      <c r="F299" s="66" t="s">
        <v>256</v>
      </c>
      <c r="G299" s="177">
        <v>83245</v>
      </c>
      <c r="H299" s="177"/>
      <c r="I299" s="79" t="s">
        <v>963</v>
      </c>
      <c r="J299" s="79" t="s">
        <v>745</v>
      </c>
      <c r="K299" s="15">
        <f>Tabel3[[#This Row],[Artikelnummer gAvilar]]</f>
        <v>83245</v>
      </c>
      <c r="L299" s="79" t="str">
        <f t="shared" si="40"/>
        <v>8718558832456</v>
      </c>
      <c r="M299" s="17">
        <v>8718558</v>
      </c>
      <c r="N299" s="17">
        <f t="shared" si="41"/>
        <v>35</v>
      </c>
      <c r="O299" s="17">
        <f t="shared" si="42"/>
        <v>105</v>
      </c>
      <c r="P299" s="17">
        <f t="shared" si="43"/>
        <v>29</v>
      </c>
      <c r="Q299" s="17">
        <f t="shared" si="44"/>
        <v>134</v>
      </c>
      <c r="R299" s="17">
        <f t="shared" si="45"/>
        <v>140</v>
      </c>
      <c r="S299" s="149">
        <f t="shared" si="46"/>
        <v>6</v>
      </c>
      <c r="T299" s="163">
        <v>1225.8807029999998</v>
      </c>
      <c r="U299" s="160">
        <f>Tabel3[[#This Row],[Verkoopprijs per stuk oud]]*1.04</f>
        <v>1274.9159311199999</v>
      </c>
      <c r="V299" s="162" t="s">
        <v>774</v>
      </c>
      <c r="W299" s="152" t="s">
        <v>12</v>
      </c>
    </row>
    <row r="300" spans="1:23" ht="20.100000000000001" customHeight="1" x14ac:dyDescent="0.2">
      <c r="A300" s="86">
        <v>5814560</v>
      </c>
      <c r="B300" s="66" t="s">
        <v>256</v>
      </c>
      <c r="C300" s="66" t="s">
        <v>861</v>
      </c>
      <c r="D300" s="84">
        <v>7510954</v>
      </c>
      <c r="E300" s="84">
        <v>7720788</v>
      </c>
      <c r="F300" s="66" t="s">
        <v>256</v>
      </c>
      <c r="G300" s="177">
        <v>83246</v>
      </c>
      <c r="H300" s="177"/>
      <c r="I300" s="79" t="s">
        <v>964</v>
      </c>
      <c r="J300" s="79" t="s">
        <v>745</v>
      </c>
      <c r="K300" s="15">
        <f>Tabel3[[#This Row],[Artikelnummer gAvilar]]</f>
        <v>83246</v>
      </c>
      <c r="L300" s="79" t="str">
        <f t="shared" si="40"/>
        <v>8718558832463</v>
      </c>
      <c r="M300" s="17">
        <v>8718558</v>
      </c>
      <c r="N300" s="17">
        <f t="shared" si="41"/>
        <v>36</v>
      </c>
      <c r="O300" s="17">
        <f t="shared" si="42"/>
        <v>108</v>
      </c>
      <c r="P300" s="17">
        <f t="shared" si="43"/>
        <v>29</v>
      </c>
      <c r="Q300" s="17">
        <f t="shared" si="44"/>
        <v>137</v>
      </c>
      <c r="R300" s="17">
        <f t="shared" si="45"/>
        <v>140</v>
      </c>
      <c r="S300" s="149">
        <f t="shared" si="46"/>
        <v>3</v>
      </c>
      <c r="T300" s="163">
        <v>2167.9412406299998</v>
      </c>
      <c r="U300" s="160">
        <f>Tabel3[[#This Row],[Verkoopprijs per stuk oud]]*1.04</f>
        <v>2254.6588902551998</v>
      </c>
      <c r="V300" s="162" t="s">
        <v>774</v>
      </c>
      <c r="W300" s="152" t="s">
        <v>12</v>
      </c>
    </row>
    <row r="301" spans="1:23" ht="20.100000000000001" customHeight="1" x14ac:dyDescent="0.2">
      <c r="A301" s="184">
        <v>5813790</v>
      </c>
      <c r="B301" s="66" t="s">
        <v>256</v>
      </c>
      <c r="C301" s="66" t="s">
        <v>256</v>
      </c>
      <c r="D301" s="66" t="s">
        <v>256</v>
      </c>
      <c r="E301" s="66" t="s">
        <v>256</v>
      </c>
      <c r="F301" s="66" t="s">
        <v>256</v>
      </c>
      <c r="G301" s="177">
        <v>83249</v>
      </c>
      <c r="H301" s="177"/>
      <c r="I301" s="79" t="s">
        <v>960</v>
      </c>
      <c r="J301" s="79" t="s">
        <v>744</v>
      </c>
      <c r="K301" s="15">
        <f>Tabel3[[#This Row],[Artikelnummer gAvilar]]</f>
        <v>83249</v>
      </c>
      <c r="L301" s="183">
        <v>8718558832494</v>
      </c>
      <c r="M301" s="17">
        <v>8718558</v>
      </c>
      <c r="N301" s="17">
        <f t="shared" ref="N301:N302" si="47">(SUM(LEFT(K301,1),LEFT(K301,3),RIGHT(K301,1))-(10*(LEFT(K301,2)))+7+8+5)</f>
        <v>39</v>
      </c>
      <c r="O301" s="17">
        <f t="shared" ref="O301:O302" si="48">3*N301</f>
        <v>117</v>
      </c>
      <c r="P301" s="17">
        <f t="shared" ref="P301:P302" si="49">SUM(LEFT(K301,2)-(10*LEFT(K301,1)))+LEFT(K301,4)-(10*LEFT(K301,3))+8+1+5+8</f>
        <v>29</v>
      </c>
      <c r="Q301" s="17">
        <f t="shared" ref="Q301:Q302" si="50">O301+P301</f>
        <v>146</v>
      </c>
      <c r="R301" s="17">
        <f t="shared" ref="R301:R302" si="51">CEILING(Q301,10)</f>
        <v>150</v>
      </c>
      <c r="S301" s="149">
        <f t="shared" ref="S301:S302" si="52">R301-Q301</f>
        <v>4</v>
      </c>
      <c r="T301" s="163">
        <v>240</v>
      </c>
      <c r="U301" s="160">
        <f>Tabel3[[#This Row],[Verkoopprijs per stuk oud]]*1.04</f>
        <v>249.60000000000002</v>
      </c>
      <c r="V301" s="162" t="s">
        <v>774</v>
      </c>
      <c r="W301" s="152" t="s">
        <v>12</v>
      </c>
    </row>
    <row r="302" spans="1:23" ht="20.100000000000001" customHeight="1" x14ac:dyDescent="0.2">
      <c r="A302" s="184">
        <v>5813783</v>
      </c>
      <c r="B302" s="66" t="s">
        <v>256</v>
      </c>
      <c r="C302" s="66" t="s">
        <v>256</v>
      </c>
      <c r="D302" s="66" t="s">
        <v>256</v>
      </c>
      <c r="E302" s="66" t="s">
        <v>256</v>
      </c>
      <c r="F302" s="66" t="s">
        <v>256</v>
      </c>
      <c r="G302" s="177">
        <v>83250</v>
      </c>
      <c r="H302" s="177"/>
      <c r="I302" s="79" t="s">
        <v>961</v>
      </c>
      <c r="J302" s="79" t="s">
        <v>744</v>
      </c>
      <c r="K302" s="15">
        <f>Tabel3[[#This Row],[Artikelnummer gAvilar]]</f>
        <v>83250</v>
      </c>
      <c r="L302" s="183">
        <v>8718558832500</v>
      </c>
      <c r="M302" s="17">
        <v>8718558</v>
      </c>
      <c r="N302" s="17">
        <f t="shared" si="47"/>
        <v>30</v>
      </c>
      <c r="O302" s="17">
        <f t="shared" si="48"/>
        <v>90</v>
      </c>
      <c r="P302" s="17">
        <f t="shared" si="49"/>
        <v>30</v>
      </c>
      <c r="Q302" s="17">
        <f t="shared" si="50"/>
        <v>120</v>
      </c>
      <c r="R302" s="17">
        <f t="shared" si="51"/>
        <v>120</v>
      </c>
      <c r="S302" s="149">
        <f t="shared" si="52"/>
        <v>0</v>
      </c>
      <c r="T302" s="163">
        <v>315</v>
      </c>
      <c r="U302" s="160">
        <f>Tabel3[[#This Row],[Verkoopprijs per stuk oud]]*1.04</f>
        <v>327.60000000000002</v>
      </c>
      <c r="V302" s="162" t="s">
        <v>774</v>
      </c>
      <c r="W302" s="152" t="s">
        <v>12</v>
      </c>
    </row>
    <row r="303" spans="1:23" ht="20.100000000000001" customHeight="1" x14ac:dyDescent="0.2">
      <c r="A303" s="77">
        <v>8248219</v>
      </c>
      <c r="B303" s="66">
        <v>3391542</v>
      </c>
      <c r="C303" s="66" t="s">
        <v>181</v>
      </c>
      <c r="D303" s="66">
        <v>7510778</v>
      </c>
      <c r="E303" s="66" t="s">
        <v>256</v>
      </c>
      <c r="F303" s="66">
        <v>12644725</v>
      </c>
      <c r="G303" s="78">
        <v>85068</v>
      </c>
      <c r="H303" s="78"/>
      <c r="I303" s="79" t="s">
        <v>969</v>
      </c>
      <c r="J303" s="79" t="s">
        <v>756</v>
      </c>
      <c r="K303" s="15">
        <f>Tabel3[[#This Row],[Artikelnummer gAvilar]]</f>
        <v>85068</v>
      </c>
      <c r="L303" s="79" t="str">
        <f t="shared" si="40"/>
        <v>8718558850689</v>
      </c>
      <c r="M303" s="17">
        <v>8718558</v>
      </c>
      <c r="N303" s="17">
        <f t="shared" si="41"/>
        <v>36</v>
      </c>
      <c r="O303" s="17">
        <f t="shared" si="42"/>
        <v>108</v>
      </c>
      <c r="P303" s="17">
        <f t="shared" si="43"/>
        <v>33</v>
      </c>
      <c r="Q303" s="17">
        <f t="shared" si="44"/>
        <v>141</v>
      </c>
      <c r="R303" s="17">
        <f t="shared" si="45"/>
        <v>150</v>
      </c>
      <c r="S303" s="149">
        <f t="shared" si="46"/>
        <v>9</v>
      </c>
      <c r="T303" s="163">
        <v>982.11988350000001</v>
      </c>
      <c r="U303" s="160">
        <f>Tabel3[[#This Row],[Verkoopprijs per stuk oud]]*1.04</f>
        <v>1021.4046788400001</v>
      </c>
      <c r="V303" s="162" t="s">
        <v>774</v>
      </c>
      <c r="W303" s="152" t="s">
        <v>33</v>
      </c>
    </row>
    <row r="304" spans="1:23" ht="20.100000000000001" customHeight="1" x14ac:dyDescent="0.2">
      <c r="A304" s="77" t="s">
        <v>256</v>
      </c>
      <c r="B304" s="66" t="s">
        <v>256</v>
      </c>
      <c r="C304" s="66" t="s">
        <v>862</v>
      </c>
      <c r="D304" s="66">
        <v>7510779</v>
      </c>
      <c r="E304" s="66" t="s">
        <v>256</v>
      </c>
      <c r="F304" s="66">
        <v>11934615</v>
      </c>
      <c r="G304" s="82">
        <v>85108</v>
      </c>
      <c r="H304" s="82"/>
      <c r="I304" s="79" t="s">
        <v>920</v>
      </c>
      <c r="J304" s="79" t="s">
        <v>756</v>
      </c>
      <c r="K304" s="15">
        <f>Tabel3[[#This Row],[Artikelnummer gAvilar]]</f>
        <v>85108</v>
      </c>
      <c r="L304" s="79" t="str">
        <f t="shared" si="40"/>
        <v>8718558851082</v>
      </c>
      <c r="M304" s="17">
        <v>8718558</v>
      </c>
      <c r="N304" s="17">
        <f t="shared" si="41"/>
        <v>37</v>
      </c>
      <c r="O304" s="17">
        <f t="shared" si="42"/>
        <v>111</v>
      </c>
      <c r="P304" s="17">
        <f t="shared" si="43"/>
        <v>27</v>
      </c>
      <c r="Q304" s="17">
        <f t="shared" si="44"/>
        <v>138</v>
      </c>
      <c r="R304" s="17">
        <f t="shared" si="45"/>
        <v>140</v>
      </c>
      <c r="S304" s="149">
        <f t="shared" si="46"/>
        <v>2</v>
      </c>
      <c r="T304" s="163">
        <v>1503.9170999999999</v>
      </c>
      <c r="U304" s="160">
        <f>Tabel3[[#This Row],[Verkoopprijs per stuk oud]]*1.04</f>
        <v>1564.0737839999999</v>
      </c>
      <c r="V304" s="162" t="s">
        <v>774</v>
      </c>
      <c r="W304" s="152" t="s">
        <v>33</v>
      </c>
    </row>
    <row r="305" spans="1:23" ht="20.100000000000001" customHeight="1" x14ac:dyDescent="0.2">
      <c r="A305" s="77">
        <v>9176427</v>
      </c>
      <c r="B305" s="66">
        <v>3391821</v>
      </c>
      <c r="C305" s="66" t="s">
        <v>182</v>
      </c>
      <c r="D305" s="66">
        <v>7510780</v>
      </c>
      <c r="E305" s="66" t="s">
        <v>256</v>
      </c>
      <c r="F305" s="66" t="s">
        <v>256</v>
      </c>
      <c r="G305" s="78">
        <v>85117</v>
      </c>
      <c r="H305" s="78"/>
      <c r="I305" s="79" t="s">
        <v>275</v>
      </c>
      <c r="J305" s="79" t="s">
        <v>758</v>
      </c>
      <c r="K305" s="15">
        <f>Tabel3[[#This Row],[Artikelnummer gAvilar]]</f>
        <v>85117</v>
      </c>
      <c r="L305" s="79" t="str">
        <f t="shared" si="40"/>
        <v>8718558851174</v>
      </c>
      <c r="M305" s="17">
        <v>8718558</v>
      </c>
      <c r="N305" s="17">
        <f t="shared" si="41"/>
        <v>36</v>
      </c>
      <c r="O305" s="17">
        <f t="shared" si="42"/>
        <v>108</v>
      </c>
      <c r="P305" s="17">
        <f t="shared" si="43"/>
        <v>28</v>
      </c>
      <c r="Q305" s="17">
        <f t="shared" si="44"/>
        <v>136</v>
      </c>
      <c r="R305" s="17">
        <f t="shared" si="45"/>
        <v>140</v>
      </c>
      <c r="S305" s="149">
        <f t="shared" si="46"/>
        <v>4</v>
      </c>
      <c r="T305" s="163">
        <v>1028.4312275999998</v>
      </c>
      <c r="U305" s="160">
        <f>Tabel3[[#This Row],[Verkoopprijs per stuk oud]]*1.04</f>
        <v>1069.5684767039997</v>
      </c>
      <c r="V305" s="162" t="s">
        <v>772</v>
      </c>
      <c r="W305" s="152" t="s">
        <v>33</v>
      </c>
    </row>
    <row r="306" spans="1:23" ht="20.100000000000001" customHeight="1" x14ac:dyDescent="0.2">
      <c r="A306" s="77">
        <v>9176420</v>
      </c>
      <c r="B306" s="66">
        <v>3391820</v>
      </c>
      <c r="C306" s="66" t="s">
        <v>183</v>
      </c>
      <c r="D306" s="66">
        <v>7510782</v>
      </c>
      <c r="E306" s="66" t="s">
        <v>256</v>
      </c>
      <c r="F306" s="66">
        <v>11934622</v>
      </c>
      <c r="G306" s="78">
        <v>85179</v>
      </c>
      <c r="H306" s="78"/>
      <c r="I306" s="79" t="s">
        <v>276</v>
      </c>
      <c r="J306" s="79" t="s">
        <v>758</v>
      </c>
      <c r="K306" s="15">
        <f>Tabel3[[#This Row],[Artikelnummer gAvilar]]</f>
        <v>85179</v>
      </c>
      <c r="L306" s="79" t="str">
        <f t="shared" si="40"/>
        <v>8718558851792</v>
      </c>
      <c r="M306" s="17">
        <v>8718558</v>
      </c>
      <c r="N306" s="17">
        <f t="shared" si="41"/>
        <v>38</v>
      </c>
      <c r="O306" s="17">
        <f t="shared" si="42"/>
        <v>114</v>
      </c>
      <c r="P306" s="17">
        <f t="shared" si="43"/>
        <v>34</v>
      </c>
      <c r="Q306" s="17">
        <f t="shared" si="44"/>
        <v>148</v>
      </c>
      <c r="R306" s="17">
        <f t="shared" si="45"/>
        <v>150</v>
      </c>
      <c r="S306" s="149">
        <f t="shared" si="46"/>
        <v>2</v>
      </c>
      <c r="T306" s="163">
        <v>641.83416497999985</v>
      </c>
      <c r="U306" s="160">
        <f>Tabel3[[#This Row],[Verkoopprijs per stuk oud]]*1.04</f>
        <v>667.50753157919985</v>
      </c>
      <c r="V306" s="162" t="s">
        <v>772</v>
      </c>
      <c r="W306" s="152" t="s">
        <v>33</v>
      </c>
    </row>
    <row r="307" spans="1:23" ht="20.100000000000001" customHeight="1" x14ac:dyDescent="0.2">
      <c r="A307" s="77">
        <v>824220</v>
      </c>
      <c r="B307" s="66">
        <v>3391540</v>
      </c>
      <c r="C307" s="66" t="s">
        <v>184</v>
      </c>
      <c r="D307" s="66">
        <v>7510783</v>
      </c>
      <c r="E307" s="66" t="s">
        <v>256</v>
      </c>
      <c r="F307" s="66" t="s">
        <v>256</v>
      </c>
      <c r="G307" s="78">
        <v>85180</v>
      </c>
      <c r="H307" s="78"/>
      <c r="I307" s="79" t="s">
        <v>921</v>
      </c>
      <c r="J307" s="79" t="s">
        <v>756</v>
      </c>
      <c r="K307" s="15">
        <f>Tabel3[[#This Row],[Artikelnummer gAvilar]]</f>
        <v>85180</v>
      </c>
      <c r="L307" s="79" t="str">
        <f t="shared" si="40"/>
        <v>8718558851808</v>
      </c>
      <c r="M307" s="17">
        <v>8718558</v>
      </c>
      <c r="N307" s="17">
        <f t="shared" si="41"/>
        <v>29</v>
      </c>
      <c r="O307" s="17">
        <f t="shared" si="42"/>
        <v>87</v>
      </c>
      <c r="P307" s="17">
        <f t="shared" si="43"/>
        <v>35</v>
      </c>
      <c r="Q307" s="17">
        <f t="shared" si="44"/>
        <v>122</v>
      </c>
      <c r="R307" s="17">
        <f t="shared" si="45"/>
        <v>130</v>
      </c>
      <c r="S307" s="149">
        <f t="shared" si="46"/>
        <v>8</v>
      </c>
      <c r="T307" s="163">
        <v>947.04417337500001</v>
      </c>
      <c r="U307" s="160">
        <f>Tabel3[[#This Row],[Verkoopprijs per stuk oud]]*1.04</f>
        <v>984.9259403100001</v>
      </c>
      <c r="V307" s="162" t="s">
        <v>774</v>
      </c>
      <c r="W307" s="152" t="s">
        <v>33</v>
      </c>
    </row>
    <row r="308" spans="1:23" ht="20.100000000000001" customHeight="1" x14ac:dyDescent="0.2">
      <c r="A308" s="86">
        <v>3000825</v>
      </c>
      <c r="B308" s="66">
        <v>3391561</v>
      </c>
      <c r="C308" s="66" t="s">
        <v>487</v>
      </c>
      <c r="D308" s="66" t="s">
        <v>256</v>
      </c>
      <c r="E308" s="66" t="s">
        <v>256</v>
      </c>
      <c r="F308" s="66" t="s">
        <v>256</v>
      </c>
      <c r="G308" s="82">
        <v>85200</v>
      </c>
      <c r="H308" s="82"/>
      <c r="I308" s="79" t="s">
        <v>955</v>
      </c>
      <c r="J308" s="79" t="s">
        <v>748</v>
      </c>
      <c r="K308" s="15">
        <f>Tabel3[[#This Row],[Artikelnummer gAvilar]]</f>
        <v>85200</v>
      </c>
      <c r="L308" s="79" t="str">
        <f t="shared" si="40"/>
        <v>8718558852003</v>
      </c>
      <c r="M308" s="17">
        <v>8718558</v>
      </c>
      <c r="N308" s="17">
        <f t="shared" si="41"/>
        <v>30</v>
      </c>
      <c r="O308" s="17">
        <f t="shared" si="42"/>
        <v>90</v>
      </c>
      <c r="P308" s="17">
        <f t="shared" si="43"/>
        <v>27</v>
      </c>
      <c r="Q308" s="17">
        <f t="shared" si="44"/>
        <v>117</v>
      </c>
      <c r="R308" s="17">
        <f t="shared" si="45"/>
        <v>120</v>
      </c>
      <c r="S308" s="149">
        <f t="shared" si="46"/>
        <v>3</v>
      </c>
      <c r="T308" s="163">
        <v>2520.1469972249997</v>
      </c>
      <c r="U308" s="160">
        <f>Tabel3[[#This Row],[Verkoopprijs per stuk oud]]*1.04</f>
        <v>2620.9528771139999</v>
      </c>
      <c r="V308" s="162" t="s">
        <v>774</v>
      </c>
      <c r="W308" s="152" t="s">
        <v>32</v>
      </c>
    </row>
    <row r="309" spans="1:23" ht="20.100000000000001" customHeight="1" x14ac:dyDescent="0.2">
      <c r="A309" s="86">
        <v>3000841</v>
      </c>
      <c r="B309" s="66"/>
      <c r="C309" s="66" t="s">
        <v>497</v>
      </c>
      <c r="D309" s="66" t="s">
        <v>256</v>
      </c>
      <c r="E309" s="66" t="s">
        <v>256</v>
      </c>
      <c r="F309" s="66" t="s">
        <v>256</v>
      </c>
      <c r="G309" s="82">
        <v>85201</v>
      </c>
      <c r="H309" s="82"/>
      <c r="I309" s="79" t="s">
        <v>956</v>
      </c>
      <c r="J309" s="79" t="s">
        <v>748</v>
      </c>
      <c r="K309" s="15">
        <f>Tabel3[[#This Row],[Artikelnummer gAvilar]]</f>
        <v>85201</v>
      </c>
      <c r="L309" s="79" t="str">
        <f t="shared" si="40"/>
        <v>8718558852010</v>
      </c>
      <c r="M309" s="17">
        <v>8718558</v>
      </c>
      <c r="N309" s="17">
        <f t="shared" si="41"/>
        <v>31</v>
      </c>
      <c r="O309" s="17">
        <f t="shared" si="42"/>
        <v>93</v>
      </c>
      <c r="P309" s="17">
        <f t="shared" si="43"/>
        <v>27</v>
      </c>
      <c r="Q309" s="17">
        <f t="shared" si="44"/>
        <v>120</v>
      </c>
      <c r="R309" s="17">
        <f t="shared" si="45"/>
        <v>120</v>
      </c>
      <c r="S309" s="149">
        <f t="shared" si="46"/>
        <v>0</v>
      </c>
      <c r="T309" s="163">
        <v>2570.6755285199997</v>
      </c>
      <c r="U309" s="160">
        <f>Tabel3[[#This Row],[Verkoopprijs per stuk oud]]*1.04</f>
        <v>2673.5025496608</v>
      </c>
      <c r="V309" s="162" t="s">
        <v>774</v>
      </c>
      <c r="W309" s="152" t="s">
        <v>32</v>
      </c>
    </row>
    <row r="310" spans="1:23" ht="20.100000000000001" customHeight="1" x14ac:dyDescent="0.2">
      <c r="A310" s="86" t="s">
        <v>365</v>
      </c>
      <c r="B310" s="66">
        <v>3391510</v>
      </c>
      <c r="C310" s="66" t="s">
        <v>491</v>
      </c>
      <c r="D310" s="66" t="s">
        <v>256</v>
      </c>
      <c r="E310" s="66" t="s">
        <v>256</v>
      </c>
      <c r="F310" s="66" t="s">
        <v>256</v>
      </c>
      <c r="G310" s="82">
        <v>85202</v>
      </c>
      <c r="H310" s="82"/>
      <c r="I310" s="79" t="s">
        <v>957</v>
      </c>
      <c r="J310" s="79" t="s">
        <v>748</v>
      </c>
      <c r="K310" s="15">
        <f>Tabel3[[#This Row],[Artikelnummer gAvilar]]</f>
        <v>85202</v>
      </c>
      <c r="L310" s="79" t="str">
        <f t="shared" si="40"/>
        <v>8718558852027</v>
      </c>
      <c r="M310" s="17">
        <v>8718558</v>
      </c>
      <c r="N310" s="17">
        <f t="shared" si="41"/>
        <v>32</v>
      </c>
      <c r="O310" s="17">
        <f t="shared" si="42"/>
        <v>96</v>
      </c>
      <c r="P310" s="17">
        <f t="shared" si="43"/>
        <v>27</v>
      </c>
      <c r="Q310" s="17">
        <f t="shared" si="44"/>
        <v>123</v>
      </c>
      <c r="R310" s="17">
        <f t="shared" si="45"/>
        <v>130</v>
      </c>
      <c r="S310" s="149">
        <f t="shared" si="46"/>
        <v>7</v>
      </c>
      <c r="T310" s="163">
        <v>3058.2231749999996</v>
      </c>
      <c r="U310" s="160">
        <f>Tabel3[[#This Row],[Verkoopprijs per stuk oud]]*1.04</f>
        <v>3180.5521019999996</v>
      </c>
      <c r="V310" s="162" t="s">
        <v>775</v>
      </c>
      <c r="W310" s="152" t="s">
        <v>32</v>
      </c>
    </row>
    <row r="311" spans="1:23" ht="20.100000000000001" customHeight="1" x14ac:dyDescent="0.2">
      <c r="A311" s="86" t="s">
        <v>365</v>
      </c>
      <c r="B311" s="66">
        <v>3391511</v>
      </c>
      <c r="C311" s="66" t="s">
        <v>863</v>
      </c>
      <c r="D311" s="66" t="s">
        <v>256</v>
      </c>
      <c r="E311" s="66" t="s">
        <v>256</v>
      </c>
      <c r="F311" s="66" t="s">
        <v>256</v>
      </c>
      <c r="G311" s="82">
        <v>85204</v>
      </c>
      <c r="H311" s="82"/>
      <c r="I311" s="79" t="s">
        <v>424</v>
      </c>
      <c r="J311" s="79" t="s">
        <v>748</v>
      </c>
      <c r="K311" s="15">
        <f>Tabel3[[#This Row],[Artikelnummer gAvilar]]</f>
        <v>85204</v>
      </c>
      <c r="L311" s="79" t="str">
        <f t="shared" si="40"/>
        <v>8718558852041</v>
      </c>
      <c r="M311" s="17">
        <v>8718558</v>
      </c>
      <c r="N311" s="17">
        <f t="shared" si="41"/>
        <v>34</v>
      </c>
      <c r="O311" s="17">
        <f t="shared" si="42"/>
        <v>102</v>
      </c>
      <c r="P311" s="17">
        <f t="shared" si="43"/>
        <v>27</v>
      </c>
      <c r="Q311" s="17">
        <f t="shared" si="44"/>
        <v>129</v>
      </c>
      <c r="R311" s="17">
        <f t="shared" si="45"/>
        <v>130</v>
      </c>
      <c r="S311" s="149">
        <f t="shared" si="46"/>
        <v>1</v>
      </c>
      <c r="T311" s="163">
        <v>2623.3145189999996</v>
      </c>
      <c r="U311" s="160">
        <f>Tabel3[[#This Row],[Verkoopprijs per stuk oud]]*1.04</f>
        <v>2728.2470997599999</v>
      </c>
      <c r="V311" s="162" t="s">
        <v>774</v>
      </c>
      <c r="W311" s="152" t="s">
        <v>32</v>
      </c>
    </row>
    <row r="312" spans="1:23" ht="20.100000000000001" customHeight="1" x14ac:dyDescent="0.2">
      <c r="A312" s="86" t="s">
        <v>365</v>
      </c>
      <c r="B312" s="66">
        <v>3391512</v>
      </c>
      <c r="C312" s="66" t="s">
        <v>864</v>
      </c>
      <c r="D312" s="66" t="s">
        <v>256</v>
      </c>
      <c r="E312" s="66" t="s">
        <v>256</v>
      </c>
      <c r="F312" s="66" t="s">
        <v>256</v>
      </c>
      <c r="G312" s="82">
        <v>85206</v>
      </c>
      <c r="H312" s="82"/>
      <c r="I312" s="79" t="s">
        <v>428</v>
      </c>
      <c r="J312" s="79" t="s">
        <v>748</v>
      </c>
      <c r="K312" s="15">
        <f>Tabel3[[#This Row],[Artikelnummer gAvilar]]</f>
        <v>85206</v>
      </c>
      <c r="L312" s="79" t="str">
        <f t="shared" si="40"/>
        <v>8718558852065</v>
      </c>
      <c r="M312" s="17">
        <v>8718558</v>
      </c>
      <c r="N312" s="17">
        <f t="shared" si="41"/>
        <v>36</v>
      </c>
      <c r="O312" s="17">
        <f t="shared" si="42"/>
        <v>108</v>
      </c>
      <c r="P312" s="17">
        <f t="shared" si="43"/>
        <v>27</v>
      </c>
      <c r="Q312" s="17">
        <f t="shared" si="44"/>
        <v>135</v>
      </c>
      <c r="R312" s="17">
        <f t="shared" si="45"/>
        <v>140</v>
      </c>
      <c r="S312" s="149">
        <f t="shared" si="46"/>
        <v>5</v>
      </c>
      <c r="T312" s="163">
        <v>5537.9698424999997</v>
      </c>
      <c r="U312" s="160">
        <f>Tabel3[[#This Row],[Verkoopprijs per stuk oud]]*1.04</f>
        <v>5759.4886361999997</v>
      </c>
      <c r="V312" s="162" t="s">
        <v>775</v>
      </c>
      <c r="W312" s="152" t="s">
        <v>32</v>
      </c>
    </row>
    <row r="313" spans="1:23" ht="20.100000000000001" customHeight="1" x14ac:dyDescent="0.2">
      <c r="A313" s="86" t="s">
        <v>365</v>
      </c>
      <c r="B313" s="66">
        <v>3391566</v>
      </c>
      <c r="C313" s="66" t="s">
        <v>507</v>
      </c>
      <c r="D313" s="66" t="s">
        <v>256</v>
      </c>
      <c r="E313" s="66" t="s">
        <v>256</v>
      </c>
      <c r="F313" s="66" t="s">
        <v>256</v>
      </c>
      <c r="G313" s="82">
        <v>85208</v>
      </c>
      <c r="H313" s="82"/>
      <c r="I313" s="79" t="s">
        <v>427</v>
      </c>
      <c r="J313" s="79" t="s">
        <v>748</v>
      </c>
      <c r="K313" s="15">
        <f>Tabel3[[#This Row],[Artikelnummer gAvilar]]</f>
        <v>85208</v>
      </c>
      <c r="L313" s="79" t="str">
        <f t="shared" si="40"/>
        <v>8718558852089</v>
      </c>
      <c r="M313" s="17">
        <v>8718558</v>
      </c>
      <c r="N313" s="17">
        <f t="shared" si="41"/>
        <v>38</v>
      </c>
      <c r="O313" s="17">
        <f t="shared" si="42"/>
        <v>114</v>
      </c>
      <c r="P313" s="17">
        <f t="shared" si="43"/>
        <v>27</v>
      </c>
      <c r="Q313" s="17">
        <f t="shared" si="44"/>
        <v>141</v>
      </c>
      <c r="R313" s="17">
        <f t="shared" si="45"/>
        <v>150</v>
      </c>
      <c r="S313" s="149">
        <f t="shared" si="46"/>
        <v>9</v>
      </c>
      <c r="T313" s="163">
        <v>3593.1215249999996</v>
      </c>
      <c r="U313" s="160">
        <f>Tabel3[[#This Row],[Verkoopprijs per stuk oud]]*1.04</f>
        <v>3736.8463859999997</v>
      </c>
      <c r="V313" s="162" t="s">
        <v>774</v>
      </c>
      <c r="W313" s="152" t="s">
        <v>32</v>
      </c>
    </row>
    <row r="314" spans="1:23" ht="20.100000000000001" customHeight="1" x14ac:dyDescent="0.2">
      <c r="A314" s="86" t="s">
        <v>365</v>
      </c>
      <c r="B314" s="66">
        <v>3391513</v>
      </c>
      <c r="C314" s="66" t="s">
        <v>865</v>
      </c>
      <c r="D314" s="66" t="s">
        <v>256</v>
      </c>
      <c r="E314" s="66" t="s">
        <v>256</v>
      </c>
      <c r="F314" s="66" t="s">
        <v>256</v>
      </c>
      <c r="G314" s="82">
        <v>85212</v>
      </c>
      <c r="H314" s="82"/>
      <c r="I314" s="79" t="s">
        <v>958</v>
      </c>
      <c r="J314" s="79" t="s">
        <v>748</v>
      </c>
      <c r="K314" s="15">
        <f>Tabel3[[#This Row],[Artikelnummer gAvilar]]</f>
        <v>85212</v>
      </c>
      <c r="L314" s="79" t="str">
        <f t="shared" si="40"/>
        <v>8718558852126</v>
      </c>
      <c r="M314" s="17">
        <v>8718558</v>
      </c>
      <c r="N314" s="17">
        <f t="shared" si="41"/>
        <v>32</v>
      </c>
      <c r="O314" s="17">
        <f t="shared" si="42"/>
        <v>96</v>
      </c>
      <c r="P314" s="17">
        <f t="shared" si="43"/>
        <v>28</v>
      </c>
      <c r="Q314" s="17">
        <f t="shared" si="44"/>
        <v>124</v>
      </c>
      <c r="R314" s="17">
        <f t="shared" si="45"/>
        <v>130</v>
      </c>
      <c r="S314" s="149">
        <f t="shared" si="46"/>
        <v>6</v>
      </c>
      <c r="T314" s="163">
        <v>5537.9698424999997</v>
      </c>
      <c r="U314" s="160">
        <f>Tabel3[[#This Row],[Verkoopprijs per stuk oud]]*1.04</f>
        <v>5759.4886361999997</v>
      </c>
      <c r="V314" s="162" t="s">
        <v>775</v>
      </c>
      <c r="W314" s="152" t="s">
        <v>32</v>
      </c>
    </row>
    <row r="315" spans="1:23" ht="20.100000000000001" customHeight="1" x14ac:dyDescent="0.2">
      <c r="A315" s="86">
        <v>4027983</v>
      </c>
      <c r="B315" s="66">
        <v>3391468</v>
      </c>
      <c r="C315" s="66" t="s">
        <v>866</v>
      </c>
      <c r="D315" s="66" t="s">
        <v>256</v>
      </c>
      <c r="E315" s="66" t="s">
        <v>256</v>
      </c>
      <c r="F315" s="66" t="s">
        <v>256</v>
      </c>
      <c r="G315" s="82">
        <v>85217</v>
      </c>
      <c r="H315" s="82"/>
      <c r="I315" s="79" t="s">
        <v>425</v>
      </c>
      <c r="J315" s="79" t="s">
        <v>748</v>
      </c>
      <c r="K315" s="15">
        <f>Tabel3[[#This Row],[Artikelnummer gAvilar]]</f>
        <v>85217</v>
      </c>
      <c r="L315" s="79" t="str">
        <f t="shared" si="40"/>
        <v>8718558852171</v>
      </c>
      <c r="M315" s="17">
        <v>8718558</v>
      </c>
      <c r="N315" s="17">
        <f t="shared" si="41"/>
        <v>37</v>
      </c>
      <c r="O315" s="17">
        <f t="shared" si="42"/>
        <v>111</v>
      </c>
      <c r="P315" s="17">
        <f t="shared" si="43"/>
        <v>28</v>
      </c>
      <c r="Q315" s="17">
        <f t="shared" si="44"/>
        <v>139</v>
      </c>
      <c r="R315" s="17">
        <f t="shared" si="45"/>
        <v>140</v>
      </c>
      <c r="S315" s="149">
        <f t="shared" si="46"/>
        <v>1</v>
      </c>
      <c r="T315" s="163">
        <v>3143.6961659999997</v>
      </c>
      <c r="U315" s="160">
        <f>Tabel3[[#This Row],[Verkoopprijs per stuk oud]]*1.04</f>
        <v>3269.44401264</v>
      </c>
      <c r="V315" s="162" t="s">
        <v>775</v>
      </c>
      <c r="W315" s="152" t="s">
        <v>32</v>
      </c>
    </row>
    <row r="316" spans="1:23" ht="20.100000000000001" customHeight="1" x14ac:dyDescent="0.2">
      <c r="A316" s="80" t="s">
        <v>256</v>
      </c>
      <c r="B316" s="66" t="s">
        <v>256</v>
      </c>
      <c r="C316" s="66" t="s">
        <v>867</v>
      </c>
      <c r="D316" s="66">
        <v>7510784</v>
      </c>
      <c r="E316" s="66" t="s">
        <v>256</v>
      </c>
      <c r="F316" s="66">
        <v>11934627</v>
      </c>
      <c r="G316" s="82">
        <v>85221</v>
      </c>
      <c r="H316" s="82"/>
      <c r="I316" s="79" t="s">
        <v>759</v>
      </c>
      <c r="J316" s="79" t="s">
        <v>758</v>
      </c>
      <c r="K316" s="15">
        <f>Tabel3[[#This Row],[Artikelnummer gAvilar]]</f>
        <v>85221</v>
      </c>
      <c r="L316" s="79" t="str">
        <f t="shared" si="40"/>
        <v>8718558852218</v>
      </c>
      <c r="M316" s="17">
        <v>8718558</v>
      </c>
      <c r="N316" s="17">
        <f t="shared" si="41"/>
        <v>31</v>
      </c>
      <c r="O316" s="17">
        <f t="shared" si="42"/>
        <v>93</v>
      </c>
      <c r="P316" s="17">
        <f t="shared" si="43"/>
        <v>29</v>
      </c>
      <c r="Q316" s="17">
        <f t="shared" si="44"/>
        <v>122</v>
      </c>
      <c r="R316" s="17">
        <f t="shared" si="45"/>
        <v>130</v>
      </c>
      <c r="S316" s="149">
        <f t="shared" si="46"/>
        <v>8</v>
      </c>
      <c r="T316" s="163">
        <v>1040.5600199999999</v>
      </c>
      <c r="U316" s="160">
        <f>Tabel3[[#This Row],[Verkoopprijs per stuk oud]]*1.04</f>
        <v>1082.1824207999998</v>
      </c>
      <c r="V316" s="162" t="s">
        <v>772</v>
      </c>
      <c r="W316" s="152" t="s">
        <v>33</v>
      </c>
    </row>
    <row r="317" spans="1:23" ht="20.100000000000001" customHeight="1" x14ac:dyDescent="0.2">
      <c r="A317" s="77" t="s">
        <v>256</v>
      </c>
      <c r="B317" s="66">
        <v>3391830</v>
      </c>
      <c r="C317" s="66" t="s">
        <v>185</v>
      </c>
      <c r="D317" s="66">
        <v>7510785</v>
      </c>
      <c r="E317" s="66" t="s">
        <v>256</v>
      </c>
      <c r="F317" s="66" t="s">
        <v>256</v>
      </c>
      <c r="G317" s="78">
        <v>85316</v>
      </c>
      <c r="H317" s="78"/>
      <c r="I317" s="79" t="s">
        <v>925</v>
      </c>
      <c r="J317" s="79" t="s">
        <v>756</v>
      </c>
      <c r="K317" s="15">
        <f>Tabel3[[#This Row],[Artikelnummer gAvilar]]</f>
        <v>85316</v>
      </c>
      <c r="L317" s="79" t="str">
        <f t="shared" si="40"/>
        <v>8718558853161</v>
      </c>
      <c r="M317" s="17">
        <v>8718558</v>
      </c>
      <c r="N317" s="17">
        <f t="shared" si="41"/>
        <v>37</v>
      </c>
      <c r="O317" s="17">
        <f t="shared" si="42"/>
        <v>111</v>
      </c>
      <c r="P317" s="17">
        <f t="shared" si="43"/>
        <v>28</v>
      </c>
      <c r="Q317" s="17">
        <f t="shared" si="44"/>
        <v>139</v>
      </c>
      <c r="R317" s="17">
        <f t="shared" si="45"/>
        <v>140</v>
      </c>
      <c r="S317" s="149">
        <f t="shared" si="46"/>
        <v>1</v>
      </c>
      <c r="T317" s="163">
        <v>426.36824999999993</v>
      </c>
      <c r="U317" s="160">
        <f>Tabel3[[#This Row],[Verkoopprijs per stuk oud]]*1.04</f>
        <v>443.42297999999994</v>
      </c>
      <c r="V317" s="162" t="s">
        <v>774</v>
      </c>
      <c r="W317" s="152" t="s">
        <v>33</v>
      </c>
    </row>
    <row r="318" spans="1:23" ht="20.100000000000001" customHeight="1" x14ac:dyDescent="0.2">
      <c r="A318" s="77">
        <v>9176455</v>
      </c>
      <c r="B318" s="66">
        <v>3391831</v>
      </c>
      <c r="C318" s="66" t="s">
        <v>186</v>
      </c>
      <c r="D318" s="66">
        <v>7510786</v>
      </c>
      <c r="E318" s="66" t="s">
        <v>256</v>
      </c>
      <c r="F318" s="66">
        <v>12744792</v>
      </c>
      <c r="G318" s="78">
        <v>85322</v>
      </c>
      <c r="H318" s="78"/>
      <c r="I318" s="79" t="s">
        <v>926</v>
      </c>
      <c r="J318" s="79" t="s">
        <v>756</v>
      </c>
      <c r="K318" s="15">
        <f>Tabel3[[#This Row],[Artikelnummer gAvilar]]</f>
        <v>85322</v>
      </c>
      <c r="L318" s="79" t="str">
        <f t="shared" si="40"/>
        <v>8718558853222</v>
      </c>
      <c r="M318" s="17">
        <v>8718558</v>
      </c>
      <c r="N318" s="17">
        <f t="shared" si="41"/>
        <v>33</v>
      </c>
      <c r="O318" s="17">
        <f t="shared" si="42"/>
        <v>99</v>
      </c>
      <c r="P318" s="17">
        <f t="shared" si="43"/>
        <v>29</v>
      </c>
      <c r="Q318" s="17">
        <f t="shared" si="44"/>
        <v>128</v>
      </c>
      <c r="R318" s="17">
        <f t="shared" si="45"/>
        <v>130</v>
      </c>
      <c r="S318" s="149">
        <f t="shared" si="46"/>
        <v>2</v>
      </c>
      <c r="T318" s="163">
        <v>359.92124999999999</v>
      </c>
      <c r="U318" s="160">
        <f>Tabel3[[#This Row],[Verkoopprijs per stuk oud]]*1.04</f>
        <v>374.31810000000002</v>
      </c>
      <c r="V318" s="162" t="s">
        <v>774</v>
      </c>
      <c r="W318" s="152" t="s">
        <v>33</v>
      </c>
    </row>
    <row r="319" spans="1:23" ht="20.100000000000001" customHeight="1" x14ac:dyDescent="0.2">
      <c r="A319" s="77" t="s">
        <v>256</v>
      </c>
      <c r="B319" s="66">
        <v>3391543</v>
      </c>
      <c r="C319" s="66" t="s">
        <v>868</v>
      </c>
      <c r="D319" s="66">
        <v>7510790</v>
      </c>
      <c r="E319" s="66" t="s">
        <v>256</v>
      </c>
      <c r="F319" s="66">
        <v>12356822</v>
      </c>
      <c r="G319" s="82">
        <v>85343</v>
      </c>
      <c r="H319" s="82"/>
      <c r="I319" s="79" t="s">
        <v>922</v>
      </c>
      <c r="J319" s="79" t="s">
        <v>756</v>
      </c>
      <c r="K319" s="15">
        <f>Tabel3[[#This Row],[Artikelnummer gAvilar]]</f>
        <v>85343</v>
      </c>
      <c r="L319" s="79" t="str">
        <f t="shared" si="40"/>
        <v>8718558853437</v>
      </c>
      <c r="M319" s="17">
        <v>8718558</v>
      </c>
      <c r="N319" s="17">
        <f t="shared" si="41"/>
        <v>34</v>
      </c>
      <c r="O319" s="17">
        <f t="shared" si="42"/>
        <v>102</v>
      </c>
      <c r="P319" s="17">
        <f t="shared" si="43"/>
        <v>31</v>
      </c>
      <c r="Q319" s="17">
        <f t="shared" si="44"/>
        <v>133</v>
      </c>
      <c r="R319" s="17">
        <f t="shared" si="45"/>
        <v>140</v>
      </c>
      <c r="S319" s="149">
        <f t="shared" si="46"/>
        <v>7</v>
      </c>
      <c r="T319" s="163">
        <v>1595.5056513899999</v>
      </c>
      <c r="U319" s="160">
        <f>Tabel3[[#This Row],[Verkoopprijs per stuk oud]]*1.04</f>
        <v>1659.3258774455999</v>
      </c>
      <c r="V319" s="162" t="s">
        <v>774</v>
      </c>
      <c r="W319" s="152" t="s">
        <v>33</v>
      </c>
    </row>
    <row r="320" spans="1:23" ht="20.100000000000001" customHeight="1" x14ac:dyDescent="0.2">
      <c r="A320" s="77" t="s">
        <v>256</v>
      </c>
      <c r="B320" s="66" t="s">
        <v>256</v>
      </c>
      <c r="C320" s="66" t="s">
        <v>869</v>
      </c>
      <c r="D320" s="66">
        <v>7510789</v>
      </c>
      <c r="E320" s="66" t="s">
        <v>256</v>
      </c>
      <c r="F320" s="66">
        <v>11934616</v>
      </c>
      <c r="G320" s="82">
        <v>85346</v>
      </c>
      <c r="H320" s="82"/>
      <c r="I320" s="79" t="s">
        <v>923</v>
      </c>
      <c r="J320" s="79" t="s">
        <v>756</v>
      </c>
      <c r="K320" s="15">
        <f>Tabel3[[#This Row],[Artikelnummer gAvilar]]</f>
        <v>85346</v>
      </c>
      <c r="L320" s="79" t="str">
        <f t="shared" si="40"/>
        <v>8718558853468</v>
      </c>
      <c r="M320" s="17">
        <v>8718558</v>
      </c>
      <c r="N320" s="17">
        <f t="shared" si="41"/>
        <v>37</v>
      </c>
      <c r="O320" s="17">
        <f t="shared" si="42"/>
        <v>111</v>
      </c>
      <c r="P320" s="17">
        <f t="shared" si="43"/>
        <v>31</v>
      </c>
      <c r="Q320" s="17">
        <f t="shared" si="44"/>
        <v>142</v>
      </c>
      <c r="R320" s="17">
        <f t="shared" si="45"/>
        <v>150</v>
      </c>
      <c r="S320" s="149">
        <f t="shared" si="46"/>
        <v>8</v>
      </c>
      <c r="T320" s="163">
        <v>4157.2416044249994</v>
      </c>
      <c r="U320" s="160">
        <f>Tabel3[[#This Row],[Verkoopprijs per stuk oud]]*1.04</f>
        <v>4323.5312686019997</v>
      </c>
      <c r="V320" s="162" t="s">
        <v>777</v>
      </c>
      <c r="W320" s="152" t="s">
        <v>33</v>
      </c>
    </row>
    <row r="321" spans="1:23" ht="20.100000000000001" customHeight="1" x14ac:dyDescent="0.2">
      <c r="A321" s="77" t="s">
        <v>256</v>
      </c>
      <c r="B321" s="66" t="s">
        <v>256</v>
      </c>
      <c r="C321" s="66" t="s">
        <v>870</v>
      </c>
      <c r="D321" s="66">
        <v>7510791</v>
      </c>
      <c r="E321" s="66" t="s">
        <v>256</v>
      </c>
      <c r="F321" s="66">
        <v>11934617</v>
      </c>
      <c r="G321" s="78">
        <v>85352</v>
      </c>
      <c r="H321" s="78"/>
      <c r="I321" s="79" t="s">
        <v>954</v>
      </c>
      <c r="J321" s="79" t="s">
        <v>760</v>
      </c>
      <c r="K321" s="15">
        <f>Tabel3[[#This Row],[Artikelnummer gAvilar]]</f>
        <v>85352</v>
      </c>
      <c r="L321" s="79" t="str">
        <f t="shared" si="40"/>
        <v>8718558853529</v>
      </c>
      <c r="M321" s="17">
        <v>8718558</v>
      </c>
      <c r="N321" s="17">
        <f t="shared" si="41"/>
        <v>33</v>
      </c>
      <c r="O321" s="17">
        <f t="shared" si="42"/>
        <v>99</v>
      </c>
      <c r="P321" s="17">
        <f t="shared" si="43"/>
        <v>32</v>
      </c>
      <c r="Q321" s="17">
        <f t="shared" si="44"/>
        <v>131</v>
      </c>
      <c r="R321" s="17">
        <f t="shared" si="45"/>
        <v>140</v>
      </c>
      <c r="S321" s="149">
        <f t="shared" si="46"/>
        <v>9</v>
      </c>
      <c r="T321" s="163">
        <v>508.37543999999991</v>
      </c>
      <c r="U321" s="160">
        <f>Tabel3[[#This Row],[Verkoopprijs per stuk oud]]*1.04</f>
        <v>528.71045759999993</v>
      </c>
      <c r="V321" s="162" t="s">
        <v>772</v>
      </c>
      <c r="W321" s="152" t="s">
        <v>33</v>
      </c>
    </row>
    <row r="322" spans="1:23" ht="20.100000000000001" customHeight="1" x14ac:dyDescent="0.2">
      <c r="A322" s="77" t="s">
        <v>256</v>
      </c>
      <c r="B322" s="66" t="s">
        <v>256</v>
      </c>
      <c r="C322" s="66" t="s">
        <v>871</v>
      </c>
      <c r="D322" s="66">
        <v>7510792</v>
      </c>
      <c r="E322" s="66" t="s">
        <v>256</v>
      </c>
      <c r="F322" s="66">
        <v>11934619</v>
      </c>
      <c r="G322" s="82">
        <v>85353</v>
      </c>
      <c r="H322" s="82"/>
      <c r="I322" s="79" t="s">
        <v>266</v>
      </c>
      <c r="J322" s="79" t="s">
        <v>760</v>
      </c>
      <c r="K322" s="15">
        <f>Tabel3[[#This Row],[Artikelnummer gAvilar]]</f>
        <v>85353</v>
      </c>
      <c r="L322" s="79" t="str">
        <f t="shared" si="40"/>
        <v>8718558853536</v>
      </c>
      <c r="M322" s="17">
        <v>8718558</v>
      </c>
      <c r="N322" s="17">
        <f t="shared" si="41"/>
        <v>34</v>
      </c>
      <c r="O322" s="17">
        <f t="shared" si="42"/>
        <v>102</v>
      </c>
      <c r="P322" s="17">
        <f t="shared" si="43"/>
        <v>32</v>
      </c>
      <c r="Q322" s="17">
        <f t="shared" si="44"/>
        <v>134</v>
      </c>
      <c r="R322" s="17">
        <f t="shared" si="45"/>
        <v>140</v>
      </c>
      <c r="S322" s="149">
        <f t="shared" si="46"/>
        <v>6</v>
      </c>
      <c r="T322" s="163">
        <v>1429.0357607999999</v>
      </c>
      <c r="U322" s="160">
        <f>Tabel3[[#This Row],[Verkoopprijs per stuk oud]]*1.04</f>
        <v>1486.197191232</v>
      </c>
      <c r="V322" s="162" t="s">
        <v>772</v>
      </c>
      <c r="W322" s="152" t="s">
        <v>33</v>
      </c>
    </row>
    <row r="323" spans="1:23" ht="20.100000000000001" customHeight="1" x14ac:dyDescent="0.2">
      <c r="A323" s="77" t="s">
        <v>256</v>
      </c>
      <c r="B323" s="66" t="s">
        <v>256</v>
      </c>
      <c r="C323" s="66" t="s">
        <v>872</v>
      </c>
      <c r="D323" s="66">
        <v>7510793</v>
      </c>
      <c r="E323" s="66" t="s">
        <v>256</v>
      </c>
      <c r="F323" s="66">
        <v>11934620</v>
      </c>
      <c r="G323" s="82">
        <v>85354</v>
      </c>
      <c r="H323" s="82"/>
      <c r="I323" s="79" t="s">
        <v>736</v>
      </c>
      <c r="J323" s="79" t="s">
        <v>760</v>
      </c>
      <c r="K323" s="15">
        <f>Tabel3[[#This Row],[Artikelnummer gAvilar]]</f>
        <v>85354</v>
      </c>
      <c r="L323" s="79" t="str">
        <f t="shared" si="40"/>
        <v>8718558853543</v>
      </c>
      <c r="M323" s="17">
        <v>8718558</v>
      </c>
      <c r="N323" s="17">
        <f t="shared" si="41"/>
        <v>35</v>
      </c>
      <c r="O323" s="17">
        <f t="shared" si="42"/>
        <v>105</v>
      </c>
      <c r="P323" s="17">
        <f t="shared" si="43"/>
        <v>32</v>
      </c>
      <c r="Q323" s="17">
        <f t="shared" si="44"/>
        <v>137</v>
      </c>
      <c r="R323" s="17">
        <f t="shared" si="45"/>
        <v>140</v>
      </c>
      <c r="S323" s="149">
        <f t="shared" si="46"/>
        <v>3</v>
      </c>
      <c r="T323" s="163">
        <v>1650.7826891999998</v>
      </c>
      <c r="U323" s="160">
        <f>Tabel3[[#This Row],[Verkoopprijs per stuk oud]]*1.04</f>
        <v>1716.8139967679999</v>
      </c>
      <c r="V323" s="162" t="s">
        <v>772</v>
      </c>
      <c r="W323" s="152" t="s">
        <v>33</v>
      </c>
    </row>
    <row r="324" spans="1:23" ht="20.100000000000001" customHeight="1" x14ac:dyDescent="0.2">
      <c r="A324" s="77">
        <v>9176413</v>
      </c>
      <c r="B324" s="66">
        <v>3391849</v>
      </c>
      <c r="C324" s="66" t="s">
        <v>187</v>
      </c>
      <c r="D324" s="66">
        <v>7510794</v>
      </c>
      <c r="E324" s="66" t="s">
        <v>256</v>
      </c>
      <c r="F324" s="66">
        <v>11934621</v>
      </c>
      <c r="G324" s="78">
        <v>85358</v>
      </c>
      <c r="H324" s="78"/>
      <c r="I324" s="79" t="s">
        <v>60</v>
      </c>
      <c r="J324" s="79" t="s">
        <v>343</v>
      </c>
      <c r="K324" s="15">
        <f>Tabel3[[#This Row],[Artikelnummer gAvilar]]</f>
        <v>85358</v>
      </c>
      <c r="L324" s="79" t="str">
        <f t="shared" si="40"/>
        <v>8718558853581</v>
      </c>
      <c r="M324" s="17">
        <v>8718558</v>
      </c>
      <c r="N324" s="17">
        <f t="shared" si="41"/>
        <v>39</v>
      </c>
      <c r="O324" s="17">
        <f t="shared" si="42"/>
        <v>117</v>
      </c>
      <c r="P324" s="17">
        <f t="shared" si="43"/>
        <v>32</v>
      </c>
      <c r="Q324" s="17">
        <f t="shared" si="44"/>
        <v>149</v>
      </c>
      <c r="R324" s="17">
        <f t="shared" si="45"/>
        <v>150</v>
      </c>
      <c r="S324" s="149">
        <f t="shared" si="46"/>
        <v>1</v>
      </c>
      <c r="T324" s="163">
        <v>233.22896999999998</v>
      </c>
      <c r="U324" s="160">
        <f>Tabel3[[#This Row],[Verkoopprijs per stuk oud]]*1.04</f>
        <v>242.55812879999999</v>
      </c>
      <c r="V324" s="162" t="s">
        <v>774</v>
      </c>
      <c r="W324" s="152" t="s">
        <v>33</v>
      </c>
    </row>
    <row r="325" spans="1:23" ht="20.100000000000001" customHeight="1" x14ac:dyDescent="0.2">
      <c r="A325" s="77" t="s">
        <v>256</v>
      </c>
      <c r="B325" s="66" t="s">
        <v>256</v>
      </c>
      <c r="C325" s="66" t="s">
        <v>873</v>
      </c>
      <c r="D325" s="66" t="s">
        <v>256</v>
      </c>
      <c r="E325" s="66" t="s">
        <v>256</v>
      </c>
      <c r="F325" s="66" t="s">
        <v>256</v>
      </c>
      <c r="G325" s="78">
        <v>85889</v>
      </c>
      <c r="H325" s="78"/>
      <c r="I325" s="79" t="s">
        <v>527</v>
      </c>
      <c r="J325" s="79" t="s">
        <v>749</v>
      </c>
      <c r="K325" s="15">
        <f>Tabel3[[#This Row],[Artikelnummer gAvilar]]</f>
        <v>85889</v>
      </c>
      <c r="L325" s="79" t="str">
        <f t="shared" si="40"/>
        <v>8718558858890</v>
      </c>
      <c r="M325" s="17">
        <v>8718558</v>
      </c>
      <c r="N325" s="17">
        <f t="shared" si="41"/>
        <v>45</v>
      </c>
      <c r="O325" s="17">
        <f t="shared" si="42"/>
        <v>135</v>
      </c>
      <c r="P325" s="17">
        <f t="shared" si="43"/>
        <v>35</v>
      </c>
      <c r="Q325" s="17">
        <f t="shared" si="44"/>
        <v>170</v>
      </c>
      <c r="R325" s="17">
        <f t="shared" si="45"/>
        <v>170</v>
      </c>
      <c r="S325" s="149">
        <f t="shared" si="46"/>
        <v>0</v>
      </c>
      <c r="T325" s="163">
        <v>166.122992952</v>
      </c>
      <c r="U325" s="160">
        <f>Tabel3[[#This Row],[Verkoopprijs per stuk oud]]*1.04</f>
        <v>172.76791267008002</v>
      </c>
      <c r="V325" s="162" t="s">
        <v>774</v>
      </c>
      <c r="W325" s="152" t="s">
        <v>524</v>
      </c>
    </row>
    <row r="326" spans="1:23" ht="20.100000000000001" customHeight="1" x14ac:dyDescent="0.2">
      <c r="A326" s="77" t="s">
        <v>256</v>
      </c>
      <c r="B326" s="66" t="s">
        <v>256</v>
      </c>
      <c r="C326" s="66" t="s">
        <v>874</v>
      </c>
      <c r="D326" s="66" t="s">
        <v>256</v>
      </c>
      <c r="E326" s="66" t="s">
        <v>256</v>
      </c>
      <c r="F326" s="66" t="s">
        <v>256</v>
      </c>
      <c r="G326" s="142">
        <v>85994</v>
      </c>
      <c r="H326" s="142"/>
      <c r="I326" s="79" t="s">
        <v>525</v>
      </c>
      <c r="J326" s="79" t="s">
        <v>747</v>
      </c>
      <c r="K326" s="15">
        <f>Tabel3[[#This Row],[Artikelnummer gAvilar]]</f>
        <v>85994</v>
      </c>
      <c r="L326" s="79" t="str">
        <f t="shared" si="40"/>
        <v>8718558859941</v>
      </c>
      <c r="M326" s="17">
        <v>8718558</v>
      </c>
      <c r="N326" s="17">
        <f t="shared" si="41"/>
        <v>41</v>
      </c>
      <c r="O326" s="17">
        <f t="shared" si="42"/>
        <v>123</v>
      </c>
      <c r="P326" s="17">
        <f t="shared" si="43"/>
        <v>36</v>
      </c>
      <c r="Q326" s="17">
        <f t="shared" si="44"/>
        <v>159</v>
      </c>
      <c r="R326" s="17">
        <f t="shared" si="45"/>
        <v>160</v>
      </c>
      <c r="S326" s="149">
        <f t="shared" si="46"/>
        <v>1</v>
      </c>
      <c r="T326" s="163">
        <v>166.122992952</v>
      </c>
      <c r="U326" s="160">
        <f>Tabel3[[#This Row],[Verkoopprijs per stuk oud]]*1.04</f>
        <v>172.76791267008002</v>
      </c>
      <c r="V326" s="162" t="s">
        <v>774</v>
      </c>
      <c r="W326" s="152" t="s">
        <v>524</v>
      </c>
    </row>
    <row r="327" spans="1:23" ht="20.100000000000001" customHeight="1" x14ac:dyDescent="0.2">
      <c r="A327" s="77" t="s">
        <v>256</v>
      </c>
      <c r="B327" s="66" t="s">
        <v>256</v>
      </c>
      <c r="C327" s="66" t="s">
        <v>508</v>
      </c>
      <c r="D327" s="66" t="s">
        <v>256</v>
      </c>
      <c r="E327" s="66" t="s">
        <v>256</v>
      </c>
      <c r="F327" s="66" t="s">
        <v>256</v>
      </c>
      <c r="G327" s="78">
        <v>85995</v>
      </c>
      <c r="H327" s="78"/>
      <c r="I327" s="79" t="s">
        <v>526</v>
      </c>
      <c r="J327" s="79" t="s">
        <v>749</v>
      </c>
      <c r="K327" s="15">
        <f>Tabel3[[#This Row],[Artikelnummer gAvilar]]</f>
        <v>85995</v>
      </c>
      <c r="L327" s="79" t="str">
        <f t="shared" si="40"/>
        <v>8718558859958</v>
      </c>
      <c r="M327" s="17">
        <v>8718558</v>
      </c>
      <c r="N327" s="17">
        <f t="shared" si="41"/>
        <v>42</v>
      </c>
      <c r="O327" s="17">
        <f t="shared" si="42"/>
        <v>126</v>
      </c>
      <c r="P327" s="17">
        <f t="shared" si="43"/>
        <v>36</v>
      </c>
      <c r="Q327" s="17">
        <f t="shared" si="44"/>
        <v>162</v>
      </c>
      <c r="R327" s="17">
        <f t="shared" si="45"/>
        <v>170</v>
      </c>
      <c r="S327" s="149">
        <f t="shared" si="46"/>
        <v>8</v>
      </c>
      <c r="T327" s="163">
        <v>166.11303088552498</v>
      </c>
      <c r="U327" s="160">
        <f>Tabel3[[#This Row],[Verkoopprijs per stuk oud]]*1.04</f>
        <v>172.75755212094597</v>
      </c>
      <c r="V327" s="162" t="s">
        <v>774</v>
      </c>
      <c r="W327" s="152" t="s">
        <v>524</v>
      </c>
    </row>
    <row r="328" spans="1:23" ht="20.100000000000001" customHeight="1" x14ac:dyDescent="0.2">
      <c r="A328" s="77">
        <v>9176469</v>
      </c>
      <c r="B328" s="66">
        <v>3391841</v>
      </c>
      <c r="C328" s="66" t="s">
        <v>188</v>
      </c>
      <c r="D328" s="66">
        <v>7510796</v>
      </c>
      <c r="E328" s="66" t="s">
        <v>256</v>
      </c>
      <c r="F328" s="66" t="s">
        <v>256</v>
      </c>
      <c r="G328" s="82">
        <v>87039</v>
      </c>
      <c r="H328" s="82"/>
      <c r="I328" s="79" t="s">
        <v>924</v>
      </c>
      <c r="J328" s="79" t="s">
        <v>756</v>
      </c>
      <c r="K328" s="15">
        <f>Tabel3[[#This Row],[Artikelnummer gAvilar]]</f>
        <v>87039</v>
      </c>
      <c r="L328" s="79" t="str">
        <f t="shared" si="40"/>
        <v>8718558870397</v>
      </c>
      <c r="M328" s="17">
        <v>8718558</v>
      </c>
      <c r="N328" s="17">
        <f t="shared" si="41"/>
        <v>37</v>
      </c>
      <c r="O328" s="17">
        <f t="shared" si="42"/>
        <v>111</v>
      </c>
      <c r="P328" s="17">
        <f t="shared" si="43"/>
        <v>32</v>
      </c>
      <c r="Q328" s="17">
        <f t="shared" si="44"/>
        <v>143</v>
      </c>
      <c r="R328" s="17">
        <f t="shared" si="45"/>
        <v>150</v>
      </c>
      <c r="S328" s="149">
        <f t="shared" si="46"/>
        <v>7</v>
      </c>
      <c r="T328" s="163">
        <v>1503.9170999999999</v>
      </c>
      <c r="U328" s="160">
        <f>Tabel3[[#This Row],[Verkoopprijs per stuk oud]]*1.04</f>
        <v>1564.0737839999999</v>
      </c>
      <c r="V328" s="162" t="s">
        <v>774</v>
      </c>
      <c r="W328" s="152" t="s">
        <v>33</v>
      </c>
    </row>
    <row r="329" spans="1:23" ht="20.100000000000001" customHeight="1" x14ac:dyDescent="0.2">
      <c r="A329" s="77" t="s">
        <v>256</v>
      </c>
      <c r="B329" s="66">
        <v>3391835</v>
      </c>
      <c r="C329" s="66" t="s">
        <v>189</v>
      </c>
      <c r="D329" s="66">
        <v>7510797</v>
      </c>
      <c r="E329" s="66" t="s">
        <v>256</v>
      </c>
      <c r="F329" s="66" t="s">
        <v>256</v>
      </c>
      <c r="G329" s="78">
        <v>87089</v>
      </c>
      <c r="H329" s="78"/>
      <c r="I329" s="79" t="s">
        <v>927</v>
      </c>
      <c r="J329" s="79" t="s">
        <v>756</v>
      </c>
      <c r="K329" s="15">
        <f>Tabel3[[#This Row],[Artikelnummer gAvilar]]</f>
        <v>87089</v>
      </c>
      <c r="L329" s="79" t="str">
        <f t="shared" si="40"/>
        <v>8718558870892</v>
      </c>
      <c r="M329" s="17">
        <v>8718558</v>
      </c>
      <c r="N329" s="17">
        <f t="shared" si="41"/>
        <v>37</v>
      </c>
      <c r="O329" s="17">
        <f t="shared" si="42"/>
        <v>111</v>
      </c>
      <c r="P329" s="17">
        <f t="shared" si="43"/>
        <v>37</v>
      </c>
      <c r="Q329" s="17">
        <f t="shared" si="44"/>
        <v>148</v>
      </c>
      <c r="R329" s="17">
        <f t="shared" si="45"/>
        <v>150</v>
      </c>
      <c r="S329" s="149">
        <f t="shared" si="46"/>
        <v>2</v>
      </c>
      <c r="T329" s="163">
        <v>426.36824999999993</v>
      </c>
      <c r="U329" s="160">
        <f>Tabel3[[#This Row],[Verkoopprijs per stuk oud]]*1.04</f>
        <v>443.42297999999994</v>
      </c>
      <c r="V329" s="162" t="s">
        <v>774</v>
      </c>
      <c r="W329" s="152" t="s">
        <v>33</v>
      </c>
    </row>
    <row r="330" spans="1:23" ht="20.100000000000001" customHeight="1" x14ac:dyDescent="0.2">
      <c r="A330" s="77">
        <v>9176462</v>
      </c>
      <c r="B330" s="66">
        <v>3391842</v>
      </c>
      <c r="C330" s="66" t="s">
        <v>190</v>
      </c>
      <c r="D330" s="66">
        <v>7510798</v>
      </c>
      <c r="E330" s="66" t="s">
        <v>256</v>
      </c>
      <c r="F330" s="66" t="s">
        <v>256</v>
      </c>
      <c r="G330" s="78">
        <v>87095</v>
      </c>
      <c r="H330" s="78"/>
      <c r="I330" s="79" t="s">
        <v>928</v>
      </c>
      <c r="J330" s="79" t="s">
        <v>756</v>
      </c>
      <c r="K330" s="15">
        <f>Tabel3[[#This Row],[Artikelnummer gAvilar]]</f>
        <v>87095</v>
      </c>
      <c r="L330" s="79" t="str">
        <f t="shared" si="40"/>
        <v>8718558870953</v>
      </c>
      <c r="M330" s="17">
        <v>8718558</v>
      </c>
      <c r="N330" s="17">
        <f t="shared" si="41"/>
        <v>33</v>
      </c>
      <c r="O330" s="17">
        <f t="shared" si="42"/>
        <v>99</v>
      </c>
      <c r="P330" s="17">
        <f t="shared" si="43"/>
        <v>38</v>
      </c>
      <c r="Q330" s="17">
        <f t="shared" si="44"/>
        <v>137</v>
      </c>
      <c r="R330" s="17">
        <f t="shared" si="45"/>
        <v>140</v>
      </c>
      <c r="S330" s="149">
        <f t="shared" si="46"/>
        <v>3</v>
      </c>
      <c r="T330" s="163">
        <v>359.92124999999999</v>
      </c>
      <c r="U330" s="160">
        <f>Tabel3[[#This Row],[Verkoopprijs per stuk oud]]*1.04</f>
        <v>374.31810000000002</v>
      </c>
      <c r="V330" s="162" t="s">
        <v>774</v>
      </c>
      <c r="W330" s="152" t="s">
        <v>33</v>
      </c>
    </row>
    <row r="331" spans="1:23" ht="20.100000000000001" customHeight="1" x14ac:dyDescent="0.2">
      <c r="A331" s="66">
        <v>9741574</v>
      </c>
      <c r="B331" s="66">
        <v>3391845</v>
      </c>
      <c r="C331" s="66" t="s">
        <v>191</v>
      </c>
      <c r="D331" s="66">
        <v>7510799</v>
      </c>
      <c r="E331" s="66" t="s">
        <v>256</v>
      </c>
      <c r="F331" s="66" t="s">
        <v>256</v>
      </c>
      <c r="G331" s="82">
        <v>87103</v>
      </c>
      <c r="H331" s="82"/>
      <c r="I331" s="79" t="s">
        <v>935</v>
      </c>
      <c r="J331" s="79" t="s">
        <v>752</v>
      </c>
      <c r="K331" s="15">
        <f>Tabel3[[#This Row],[Artikelnummer gAvilar]]</f>
        <v>87103</v>
      </c>
      <c r="L331" s="79" t="str">
        <f t="shared" si="40"/>
        <v>8718558871035</v>
      </c>
      <c r="M331" s="17">
        <v>8718558</v>
      </c>
      <c r="N331" s="17">
        <f t="shared" si="41"/>
        <v>32</v>
      </c>
      <c r="O331" s="17">
        <f t="shared" si="42"/>
        <v>96</v>
      </c>
      <c r="P331" s="17">
        <f t="shared" si="43"/>
        <v>29</v>
      </c>
      <c r="Q331" s="17">
        <f t="shared" si="44"/>
        <v>125</v>
      </c>
      <c r="R331" s="17">
        <f t="shared" si="45"/>
        <v>130</v>
      </c>
      <c r="S331" s="149">
        <f t="shared" si="46"/>
        <v>5</v>
      </c>
      <c r="T331" s="163">
        <v>490.60034999999993</v>
      </c>
      <c r="U331" s="160">
        <f>Tabel3[[#This Row],[Verkoopprijs per stuk oud]]*1.04</f>
        <v>510.22436399999992</v>
      </c>
      <c r="V331" s="162" t="s">
        <v>774</v>
      </c>
      <c r="W331" s="152" t="s">
        <v>12</v>
      </c>
    </row>
    <row r="332" spans="1:23" ht="20.100000000000001" customHeight="1" x14ac:dyDescent="0.2">
      <c r="A332" s="66">
        <v>9741581</v>
      </c>
      <c r="B332" s="66">
        <v>3391846</v>
      </c>
      <c r="C332" s="66" t="s">
        <v>192</v>
      </c>
      <c r="D332" s="66">
        <v>7510800</v>
      </c>
      <c r="E332" s="66" t="s">
        <v>256</v>
      </c>
      <c r="F332" s="66" t="s">
        <v>256</v>
      </c>
      <c r="G332" s="82">
        <v>87104</v>
      </c>
      <c r="H332" s="82"/>
      <c r="I332" s="79" t="s">
        <v>936</v>
      </c>
      <c r="J332" s="79" t="s">
        <v>752</v>
      </c>
      <c r="K332" s="15">
        <f>Tabel3[[#This Row],[Artikelnummer gAvilar]]</f>
        <v>87104</v>
      </c>
      <c r="L332" s="79" t="str">
        <f t="shared" ref="L332:L395" si="53">M332&amp;K332&amp;S332</f>
        <v>8718558871042</v>
      </c>
      <c r="M332" s="17">
        <v>8718558</v>
      </c>
      <c r="N332" s="17">
        <f t="shared" ref="N332:N395" si="54">(SUM(LEFT(K332,1),LEFT(K332,3),RIGHT(K332,1))-(10*(LEFT(K332,2)))+7+8+5)</f>
        <v>33</v>
      </c>
      <c r="O332" s="17">
        <f t="shared" ref="O332:O395" si="55">3*N332</f>
        <v>99</v>
      </c>
      <c r="P332" s="17">
        <f t="shared" ref="P332:P395" si="56">SUM(LEFT(K332,2)-(10*LEFT(K332,1)))+LEFT(K332,4)-(10*LEFT(K332,3))+8+1+5+8</f>
        <v>29</v>
      </c>
      <c r="Q332" s="17">
        <f t="shared" ref="Q332:Q395" si="57">O332+P332</f>
        <v>128</v>
      </c>
      <c r="R332" s="17">
        <f t="shared" ref="R332:R395" si="58">CEILING(Q332,10)</f>
        <v>130</v>
      </c>
      <c r="S332" s="149">
        <f t="shared" ref="S332:S395" si="59">R332-Q332</f>
        <v>2</v>
      </c>
      <c r="T332" s="163">
        <v>1292.9257259999999</v>
      </c>
      <c r="U332" s="160">
        <f>Tabel3[[#This Row],[Verkoopprijs per stuk oud]]*1.04</f>
        <v>1344.6427550399999</v>
      </c>
      <c r="V332" s="162" t="s">
        <v>774</v>
      </c>
      <c r="W332" s="152" t="s">
        <v>12</v>
      </c>
    </row>
    <row r="333" spans="1:23" ht="20.100000000000001" customHeight="1" x14ac:dyDescent="0.2">
      <c r="A333" s="66">
        <v>9741588</v>
      </c>
      <c r="B333" s="66">
        <v>3391847</v>
      </c>
      <c r="C333" s="66" t="s">
        <v>193</v>
      </c>
      <c r="D333" s="66">
        <v>7510801</v>
      </c>
      <c r="E333" s="66" t="s">
        <v>256</v>
      </c>
      <c r="F333" s="66" t="s">
        <v>256</v>
      </c>
      <c r="G333" s="82">
        <v>87105</v>
      </c>
      <c r="H333" s="82"/>
      <c r="I333" s="79" t="s">
        <v>937</v>
      </c>
      <c r="J333" s="79" t="s">
        <v>752</v>
      </c>
      <c r="K333" s="15">
        <f>Tabel3[[#This Row],[Artikelnummer gAvilar]]</f>
        <v>87105</v>
      </c>
      <c r="L333" s="79" t="str">
        <f t="shared" si="53"/>
        <v>8718558871059</v>
      </c>
      <c r="M333" s="17">
        <v>8718558</v>
      </c>
      <c r="N333" s="17">
        <f t="shared" si="54"/>
        <v>34</v>
      </c>
      <c r="O333" s="17">
        <f t="shared" si="55"/>
        <v>102</v>
      </c>
      <c r="P333" s="17">
        <f t="shared" si="56"/>
        <v>29</v>
      </c>
      <c r="Q333" s="17">
        <f t="shared" si="57"/>
        <v>131</v>
      </c>
      <c r="R333" s="17">
        <f t="shared" si="58"/>
        <v>140</v>
      </c>
      <c r="S333" s="149">
        <f t="shared" si="59"/>
        <v>9</v>
      </c>
      <c r="T333" s="163">
        <v>2242.5862499999998</v>
      </c>
      <c r="U333" s="160">
        <f>Tabel3[[#This Row],[Verkoopprijs per stuk oud]]*1.04</f>
        <v>2332.2896999999998</v>
      </c>
      <c r="V333" s="162" t="s">
        <v>774</v>
      </c>
      <c r="W333" s="152" t="s">
        <v>12</v>
      </c>
    </row>
    <row r="334" spans="1:23" ht="20.100000000000001" customHeight="1" x14ac:dyDescent="0.2">
      <c r="A334" s="66">
        <v>9741595</v>
      </c>
      <c r="B334" s="66">
        <v>3391850</v>
      </c>
      <c r="C334" s="66" t="s">
        <v>194</v>
      </c>
      <c r="D334" s="66">
        <v>7510802</v>
      </c>
      <c r="E334" s="66" t="s">
        <v>256</v>
      </c>
      <c r="F334" s="66" t="s">
        <v>256</v>
      </c>
      <c r="G334" s="78">
        <v>87150</v>
      </c>
      <c r="H334" s="78"/>
      <c r="I334" s="79" t="s">
        <v>64</v>
      </c>
      <c r="J334" s="79" t="s">
        <v>90</v>
      </c>
      <c r="K334" s="15">
        <f>Tabel3[[#This Row],[Artikelnummer gAvilar]]</f>
        <v>87150</v>
      </c>
      <c r="L334" s="79" t="str">
        <f t="shared" si="53"/>
        <v>8718558871509</v>
      </c>
      <c r="M334" s="17">
        <v>8718558</v>
      </c>
      <c r="N334" s="17">
        <f t="shared" si="54"/>
        <v>29</v>
      </c>
      <c r="O334" s="17">
        <f t="shared" si="55"/>
        <v>87</v>
      </c>
      <c r="P334" s="17">
        <f t="shared" si="56"/>
        <v>34</v>
      </c>
      <c r="Q334" s="17">
        <f t="shared" si="57"/>
        <v>121</v>
      </c>
      <c r="R334" s="17">
        <f t="shared" si="58"/>
        <v>130</v>
      </c>
      <c r="S334" s="149">
        <f t="shared" si="59"/>
        <v>9</v>
      </c>
      <c r="T334" s="163">
        <v>104.05600199999999</v>
      </c>
      <c r="U334" s="160">
        <f>Tabel3[[#This Row],[Verkoopprijs per stuk oud]]*1.04</f>
        <v>108.21824208</v>
      </c>
      <c r="V334" s="162" t="s">
        <v>772</v>
      </c>
      <c r="W334" s="152" t="s">
        <v>12</v>
      </c>
    </row>
    <row r="335" spans="1:23" ht="20.100000000000001" customHeight="1" x14ac:dyDescent="0.2">
      <c r="A335" s="66">
        <v>9741602</v>
      </c>
      <c r="B335" s="66">
        <v>3391851</v>
      </c>
      <c r="C335" s="66" t="s">
        <v>195</v>
      </c>
      <c r="D335" s="66">
        <v>7510803</v>
      </c>
      <c r="E335" s="66" t="s">
        <v>256</v>
      </c>
      <c r="F335" s="66" t="s">
        <v>256</v>
      </c>
      <c r="G335" s="78">
        <v>87151</v>
      </c>
      <c r="H335" s="78"/>
      <c r="I335" s="79" t="s">
        <v>65</v>
      </c>
      <c r="J335" s="79" t="s">
        <v>90</v>
      </c>
      <c r="K335" s="15">
        <f>Tabel3[[#This Row],[Artikelnummer gAvilar]]</f>
        <v>87151</v>
      </c>
      <c r="L335" s="79" t="str">
        <f t="shared" si="53"/>
        <v>8718558871516</v>
      </c>
      <c r="M335" s="17">
        <v>8718558</v>
      </c>
      <c r="N335" s="17">
        <f t="shared" si="54"/>
        <v>30</v>
      </c>
      <c r="O335" s="17">
        <f t="shared" si="55"/>
        <v>90</v>
      </c>
      <c r="P335" s="17">
        <f t="shared" si="56"/>
        <v>34</v>
      </c>
      <c r="Q335" s="17">
        <f t="shared" si="57"/>
        <v>124</v>
      </c>
      <c r="R335" s="17">
        <f t="shared" si="58"/>
        <v>130</v>
      </c>
      <c r="S335" s="149">
        <f t="shared" si="59"/>
        <v>6</v>
      </c>
      <c r="T335" s="163">
        <v>104.05600199999999</v>
      </c>
      <c r="U335" s="160">
        <f>Tabel3[[#This Row],[Verkoopprijs per stuk oud]]*1.04</f>
        <v>108.21824208</v>
      </c>
      <c r="V335" s="162" t="s">
        <v>774</v>
      </c>
      <c r="W335" s="152" t="s">
        <v>12</v>
      </c>
    </row>
    <row r="336" spans="1:23" ht="20.100000000000001" customHeight="1" x14ac:dyDescent="0.2">
      <c r="A336" s="66">
        <v>9741609</v>
      </c>
      <c r="B336" s="66">
        <v>3391852</v>
      </c>
      <c r="C336" s="66" t="s">
        <v>196</v>
      </c>
      <c r="D336" s="66">
        <v>7510804</v>
      </c>
      <c r="E336" s="66" t="s">
        <v>256</v>
      </c>
      <c r="F336" s="66" t="s">
        <v>256</v>
      </c>
      <c r="G336" s="78">
        <v>87152</v>
      </c>
      <c r="H336" s="78"/>
      <c r="I336" s="79" t="s">
        <v>66</v>
      </c>
      <c r="J336" s="79" t="s">
        <v>90</v>
      </c>
      <c r="K336" s="15">
        <f>Tabel3[[#This Row],[Artikelnummer gAvilar]]</f>
        <v>87152</v>
      </c>
      <c r="L336" s="79" t="str">
        <f t="shared" si="53"/>
        <v>8718558871523</v>
      </c>
      <c r="M336" s="17">
        <v>8718558</v>
      </c>
      <c r="N336" s="17">
        <f t="shared" si="54"/>
        <v>31</v>
      </c>
      <c r="O336" s="17">
        <f t="shared" si="55"/>
        <v>93</v>
      </c>
      <c r="P336" s="17">
        <f t="shared" si="56"/>
        <v>34</v>
      </c>
      <c r="Q336" s="17">
        <f t="shared" si="57"/>
        <v>127</v>
      </c>
      <c r="R336" s="17">
        <f t="shared" si="58"/>
        <v>130</v>
      </c>
      <c r="S336" s="149">
        <f t="shared" si="59"/>
        <v>3</v>
      </c>
      <c r="T336" s="163">
        <v>104.05600199999999</v>
      </c>
      <c r="U336" s="160">
        <f>Tabel3[[#This Row],[Verkoopprijs per stuk oud]]*1.04</f>
        <v>108.21824208</v>
      </c>
      <c r="V336" s="162" t="s">
        <v>774</v>
      </c>
      <c r="W336" s="152" t="s">
        <v>12</v>
      </c>
    </row>
    <row r="337" spans="1:23" ht="20.100000000000001" customHeight="1" x14ac:dyDescent="0.2">
      <c r="A337" s="77">
        <v>9741945</v>
      </c>
      <c r="B337" s="66">
        <v>3391853</v>
      </c>
      <c r="C337" s="66" t="s">
        <v>197</v>
      </c>
      <c r="D337" s="66">
        <v>7510805</v>
      </c>
      <c r="E337" s="66" t="s">
        <v>256</v>
      </c>
      <c r="F337" s="66" t="s">
        <v>256</v>
      </c>
      <c r="G337" s="78">
        <v>87153</v>
      </c>
      <c r="H337" s="78"/>
      <c r="I337" s="90" t="s">
        <v>67</v>
      </c>
      <c r="J337" s="79" t="s">
        <v>90</v>
      </c>
      <c r="K337" s="15">
        <f>Tabel3[[#This Row],[Artikelnummer gAvilar]]</f>
        <v>87153</v>
      </c>
      <c r="L337" s="79" t="str">
        <f t="shared" si="53"/>
        <v>8718558871530</v>
      </c>
      <c r="M337" s="17">
        <v>8718558</v>
      </c>
      <c r="N337" s="17">
        <f t="shared" si="54"/>
        <v>32</v>
      </c>
      <c r="O337" s="17">
        <f t="shared" si="55"/>
        <v>96</v>
      </c>
      <c r="P337" s="17">
        <f t="shared" si="56"/>
        <v>34</v>
      </c>
      <c r="Q337" s="17">
        <f t="shared" si="57"/>
        <v>130</v>
      </c>
      <c r="R337" s="17">
        <f t="shared" si="58"/>
        <v>130</v>
      </c>
      <c r="S337" s="149">
        <f t="shared" si="59"/>
        <v>0</v>
      </c>
      <c r="T337" s="163">
        <v>107.64413999999999</v>
      </c>
      <c r="U337" s="160">
        <f>Tabel3[[#This Row],[Verkoopprijs per stuk oud]]*1.04</f>
        <v>111.94990559999999</v>
      </c>
      <c r="V337" s="162" t="s">
        <v>774</v>
      </c>
      <c r="W337" s="152" t="s">
        <v>12</v>
      </c>
    </row>
    <row r="338" spans="1:23" ht="20.100000000000001" customHeight="1" x14ac:dyDescent="0.2">
      <c r="A338" s="77">
        <v>9741952</v>
      </c>
      <c r="B338" s="66">
        <v>3391854</v>
      </c>
      <c r="C338" s="66" t="s">
        <v>198</v>
      </c>
      <c r="D338" s="66">
        <v>7510806</v>
      </c>
      <c r="E338" s="66" t="s">
        <v>256</v>
      </c>
      <c r="F338" s="66" t="s">
        <v>256</v>
      </c>
      <c r="G338" s="78">
        <v>87154</v>
      </c>
      <c r="H338" s="78"/>
      <c r="I338" s="90" t="s">
        <v>68</v>
      </c>
      <c r="J338" s="79" t="s">
        <v>90</v>
      </c>
      <c r="K338" s="15">
        <f>Tabel3[[#This Row],[Artikelnummer gAvilar]]</f>
        <v>87154</v>
      </c>
      <c r="L338" s="79" t="str">
        <f t="shared" si="53"/>
        <v>8718558871547</v>
      </c>
      <c r="M338" s="17">
        <v>8718558</v>
      </c>
      <c r="N338" s="17">
        <f t="shared" si="54"/>
        <v>33</v>
      </c>
      <c r="O338" s="17">
        <f t="shared" si="55"/>
        <v>99</v>
      </c>
      <c r="P338" s="17">
        <f t="shared" si="56"/>
        <v>34</v>
      </c>
      <c r="Q338" s="17">
        <f t="shared" si="57"/>
        <v>133</v>
      </c>
      <c r="R338" s="17">
        <f t="shared" si="58"/>
        <v>140</v>
      </c>
      <c r="S338" s="149">
        <f t="shared" si="59"/>
        <v>7</v>
      </c>
      <c r="T338" s="163">
        <v>107.64413999999999</v>
      </c>
      <c r="U338" s="160">
        <f>Tabel3[[#This Row],[Verkoopprijs per stuk oud]]*1.04</f>
        <v>111.94990559999999</v>
      </c>
      <c r="V338" s="162" t="s">
        <v>774</v>
      </c>
      <c r="W338" s="152" t="s">
        <v>12</v>
      </c>
    </row>
    <row r="339" spans="1:23" ht="20.100000000000001" customHeight="1" x14ac:dyDescent="0.2">
      <c r="A339" s="77">
        <v>9741959</v>
      </c>
      <c r="B339" s="66">
        <v>3391855</v>
      </c>
      <c r="C339" s="66" t="s">
        <v>199</v>
      </c>
      <c r="D339" s="66">
        <v>7510807</v>
      </c>
      <c r="E339" s="66" t="s">
        <v>256</v>
      </c>
      <c r="F339" s="66" t="s">
        <v>256</v>
      </c>
      <c r="G339" s="78">
        <v>87155</v>
      </c>
      <c r="H339" s="78"/>
      <c r="I339" s="90" t="s">
        <v>69</v>
      </c>
      <c r="J339" s="79" t="s">
        <v>90</v>
      </c>
      <c r="K339" s="15">
        <f>Tabel3[[#This Row],[Artikelnummer gAvilar]]</f>
        <v>87155</v>
      </c>
      <c r="L339" s="79" t="str">
        <f t="shared" si="53"/>
        <v>8718558871554</v>
      </c>
      <c r="M339" s="17">
        <v>8718558</v>
      </c>
      <c r="N339" s="17">
        <f t="shared" si="54"/>
        <v>34</v>
      </c>
      <c r="O339" s="17">
        <f t="shared" si="55"/>
        <v>102</v>
      </c>
      <c r="P339" s="17">
        <f t="shared" si="56"/>
        <v>34</v>
      </c>
      <c r="Q339" s="17">
        <f t="shared" si="57"/>
        <v>136</v>
      </c>
      <c r="R339" s="17">
        <f t="shared" si="58"/>
        <v>140</v>
      </c>
      <c r="S339" s="149">
        <f t="shared" si="59"/>
        <v>4</v>
      </c>
      <c r="T339" s="163">
        <v>107.64413999999999</v>
      </c>
      <c r="U339" s="160">
        <f>Tabel3[[#This Row],[Verkoopprijs per stuk oud]]*1.04</f>
        <v>111.94990559999999</v>
      </c>
      <c r="V339" s="162" t="s">
        <v>774</v>
      </c>
      <c r="W339" s="152" t="s">
        <v>12</v>
      </c>
    </row>
    <row r="340" spans="1:23" ht="20.100000000000001" customHeight="1" x14ac:dyDescent="0.2">
      <c r="A340" s="77">
        <v>9776931</v>
      </c>
      <c r="B340" s="66">
        <v>3391860</v>
      </c>
      <c r="C340" s="66" t="s">
        <v>200</v>
      </c>
      <c r="D340" s="66">
        <v>7510913</v>
      </c>
      <c r="E340" s="66" t="s">
        <v>256</v>
      </c>
      <c r="F340" s="66" t="s">
        <v>256</v>
      </c>
      <c r="G340" s="78">
        <v>87156</v>
      </c>
      <c r="H340" s="78"/>
      <c r="I340" s="79" t="s">
        <v>934</v>
      </c>
      <c r="J340" s="79" t="s">
        <v>752</v>
      </c>
      <c r="K340" s="15">
        <f>Tabel3[[#This Row],[Artikelnummer gAvilar]]</f>
        <v>87156</v>
      </c>
      <c r="L340" s="79" t="str">
        <f t="shared" si="53"/>
        <v>8718558871561</v>
      </c>
      <c r="M340" s="17">
        <v>8718558</v>
      </c>
      <c r="N340" s="17">
        <f t="shared" si="54"/>
        <v>35</v>
      </c>
      <c r="O340" s="17">
        <f t="shared" si="55"/>
        <v>105</v>
      </c>
      <c r="P340" s="17">
        <f t="shared" si="56"/>
        <v>34</v>
      </c>
      <c r="Q340" s="17">
        <f t="shared" si="57"/>
        <v>139</v>
      </c>
      <c r="R340" s="17">
        <f t="shared" si="58"/>
        <v>140</v>
      </c>
      <c r="S340" s="149">
        <f t="shared" si="59"/>
        <v>1</v>
      </c>
      <c r="T340" s="163">
        <v>116.348697</v>
      </c>
      <c r="U340" s="160">
        <f>Tabel3[[#This Row],[Verkoopprijs per stuk oud]]*1.04</f>
        <v>121.00264488000001</v>
      </c>
      <c r="V340" s="162" t="s">
        <v>774</v>
      </c>
      <c r="W340" s="152" t="s">
        <v>12</v>
      </c>
    </row>
    <row r="341" spans="1:23" ht="20.100000000000001" customHeight="1" x14ac:dyDescent="0.2">
      <c r="A341" s="77">
        <v>9776938</v>
      </c>
      <c r="B341" s="66">
        <v>3391861</v>
      </c>
      <c r="C341" s="66" t="s">
        <v>201</v>
      </c>
      <c r="D341" s="66">
        <v>7510915</v>
      </c>
      <c r="E341" s="66" t="s">
        <v>256</v>
      </c>
      <c r="F341" s="66" t="s">
        <v>256</v>
      </c>
      <c r="G341" s="78">
        <v>87157</v>
      </c>
      <c r="H341" s="78"/>
      <c r="I341" s="79" t="s">
        <v>929</v>
      </c>
      <c r="J341" s="79" t="s">
        <v>752</v>
      </c>
      <c r="K341" s="15">
        <f>Tabel3[[#This Row],[Artikelnummer gAvilar]]</f>
        <v>87157</v>
      </c>
      <c r="L341" s="79" t="str">
        <f t="shared" si="53"/>
        <v>8718558871578</v>
      </c>
      <c r="M341" s="17">
        <v>8718558</v>
      </c>
      <c r="N341" s="17">
        <f t="shared" si="54"/>
        <v>36</v>
      </c>
      <c r="O341" s="17">
        <f t="shared" si="55"/>
        <v>108</v>
      </c>
      <c r="P341" s="17">
        <f t="shared" si="56"/>
        <v>34</v>
      </c>
      <c r="Q341" s="17">
        <f t="shared" si="57"/>
        <v>142</v>
      </c>
      <c r="R341" s="17">
        <f t="shared" si="58"/>
        <v>150</v>
      </c>
      <c r="S341" s="149">
        <f t="shared" si="59"/>
        <v>8</v>
      </c>
      <c r="T341" s="163">
        <v>116.348697</v>
      </c>
      <c r="U341" s="160">
        <f>Tabel3[[#This Row],[Verkoopprijs per stuk oud]]*1.04</f>
        <v>121.00264488000001</v>
      </c>
      <c r="V341" s="162" t="s">
        <v>774</v>
      </c>
      <c r="W341" s="152" t="s">
        <v>12</v>
      </c>
    </row>
    <row r="342" spans="1:23" ht="20.100000000000001" customHeight="1" x14ac:dyDescent="0.2">
      <c r="A342" s="77" t="s">
        <v>256</v>
      </c>
      <c r="B342" s="66">
        <v>3391862</v>
      </c>
      <c r="C342" s="66" t="s">
        <v>202</v>
      </c>
      <c r="D342" s="66">
        <v>7510810</v>
      </c>
      <c r="E342" s="66" t="s">
        <v>256</v>
      </c>
      <c r="F342" s="66" t="s">
        <v>256</v>
      </c>
      <c r="G342" s="78">
        <v>87158</v>
      </c>
      <c r="H342" s="78"/>
      <c r="I342" s="79" t="s">
        <v>930</v>
      </c>
      <c r="J342" s="79" t="s">
        <v>752</v>
      </c>
      <c r="K342" s="15">
        <f>Tabel3[[#This Row],[Artikelnummer gAvilar]]</f>
        <v>87158</v>
      </c>
      <c r="L342" s="79" t="str">
        <f t="shared" si="53"/>
        <v>8718558871585</v>
      </c>
      <c r="M342" s="17">
        <v>8718558</v>
      </c>
      <c r="N342" s="17">
        <f t="shared" si="54"/>
        <v>37</v>
      </c>
      <c r="O342" s="17">
        <f t="shared" si="55"/>
        <v>111</v>
      </c>
      <c r="P342" s="17">
        <f t="shared" si="56"/>
        <v>34</v>
      </c>
      <c r="Q342" s="17">
        <f t="shared" si="57"/>
        <v>145</v>
      </c>
      <c r="R342" s="17">
        <f t="shared" si="58"/>
        <v>150</v>
      </c>
      <c r="S342" s="149">
        <f t="shared" si="59"/>
        <v>5</v>
      </c>
      <c r="T342" s="163">
        <v>120.38202990000001</v>
      </c>
      <c r="U342" s="160">
        <f>Tabel3[[#This Row],[Verkoopprijs per stuk oud]]*1.04</f>
        <v>125.19731109600001</v>
      </c>
      <c r="V342" s="162" t="s">
        <v>774</v>
      </c>
      <c r="W342" s="152" t="s">
        <v>12</v>
      </c>
    </row>
    <row r="343" spans="1:23" ht="20.100000000000001" customHeight="1" x14ac:dyDescent="0.2">
      <c r="A343" s="77" t="s">
        <v>256</v>
      </c>
      <c r="B343" s="66">
        <v>3391863</v>
      </c>
      <c r="C343" s="66" t="s">
        <v>203</v>
      </c>
      <c r="D343" s="66">
        <v>7510811</v>
      </c>
      <c r="E343" s="66" t="s">
        <v>256</v>
      </c>
      <c r="F343" s="66" t="s">
        <v>256</v>
      </c>
      <c r="G343" s="78">
        <v>87159</v>
      </c>
      <c r="H343" s="78"/>
      <c r="I343" s="79" t="s">
        <v>931</v>
      </c>
      <c r="J343" s="79" t="s">
        <v>752</v>
      </c>
      <c r="K343" s="15">
        <f>Tabel3[[#This Row],[Artikelnummer gAvilar]]</f>
        <v>87159</v>
      </c>
      <c r="L343" s="79" t="str">
        <f t="shared" si="53"/>
        <v>8718558871592</v>
      </c>
      <c r="M343" s="17">
        <v>8718558</v>
      </c>
      <c r="N343" s="17">
        <f t="shared" si="54"/>
        <v>38</v>
      </c>
      <c r="O343" s="17">
        <f t="shared" si="55"/>
        <v>114</v>
      </c>
      <c r="P343" s="17">
        <f t="shared" si="56"/>
        <v>34</v>
      </c>
      <c r="Q343" s="17">
        <f t="shared" si="57"/>
        <v>148</v>
      </c>
      <c r="R343" s="17">
        <f t="shared" si="58"/>
        <v>150</v>
      </c>
      <c r="S343" s="149">
        <f t="shared" si="59"/>
        <v>2</v>
      </c>
      <c r="T343" s="163">
        <v>245.24480249999996</v>
      </c>
      <c r="U343" s="160">
        <f>Tabel3[[#This Row],[Verkoopprijs per stuk oud]]*1.04</f>
        <v>255.05459459999997</v>
      </c>
      <c r="V343" s="162" t="s">
        <v>772</v>
      </c>
      <c r="W343" s="152" t="s">
        <v>12</v>
      </c>
    </row>
    <row r="344" spans="1:23" ht="20.100000000000001" customHeight="1" x14ac:dyDescent="0.2">
      <c r="A344" s="77" t="s">
        <v>256</v>
      </c>
      <c r="B344" s="66">
        <v>3391864</v>
      </c>
      <c r="C344" s="66" t="s">
        <v>204</v>
      </c>
      <c r="D344" s="66">
        <v>7510812</v>
      </c>
      <c r="E344" s="66" t="s">
        <v>256</v>
      </c>
      <c r="F344" s="66" t="s">
        <v>256</v>
      </c>
      <c r="G344" s="78">
        <v>87160</v>
      </c>
      <c r="H344" s="78"/>
      <c r="I344" s="79" t="s">
        <v>932</v>
      </c>
      <c r="J344" s="79" t="s">
        <v>752</v>
      </c>
      <c r="K344" s="15">
        <f>Tabel3[[#This Row],[Artikelnummer gAvilar]]</f>
        <v>87160</v>
      </c>
      <c r="L344" s="79" t="str">
        <f t="shared" si="53"/>
        <v>8718558871608</v>
      </c>
      <c r="M344" s="17">
        <v>8718558</v>
      </c>
      <c r="N344" s="17">
        <f t="shared" si="54"/>
        <v>29</v>
      </c>
      <c r="O344" s="17">
        <f t="shared" si="55"/>
        <v>87</v>
      </c>
      <c r="P344" s="17">
        <f t="shared" si="56"/>
        <v>35</v>
      </c>
      <c r="Q344" s="17">
        <f t="shared" si="57"/>
        <v>122</v>
      </c>
      <c r="R344" s="17">
        <f t="shared" si="58"/>
        <v>130</v>
      </c>
      <c r="S344" s="149">
        <f t="shared" si="59"/>
        <v>8</v>
      </c>
      <c r="T344" s="163">
        <v>249.52232812499997</v>
      </c>
      <c r="U344" s="160">
        <f>Tabel3[[#This Row],[Verkoopprijs per stuk oud]]*1.04</f>
        <v>259.50322124999997</v>
      </c>
      <c r="V344" s="162" t="s">
        <v>774</v>
      </c>
      <c r="W344" s="152" t="s">
        <v>12</v>
      </c>
    </row>
    <row r="345" spans="1:23" ht="20.100000000000001" customHeight="1" x14ac:dyDescent="0.2">
      <c r="A345" s="77" t="s">
        <v>256</v>
      </c>
      <c r="B345" s="66">
        <v>3391865</v>
      </c>
      <c r="C345" s="66" t="s">
        <v>205</v>
      </c>
      <c r="D345" s="66">
        <v>7510813</v>
      </c>
      <c r="E345" s="66" t="s">
        <v>256</v>
      </c>
      <c r="F345" s="66" t="s">
        <v>256</v>
      </c>
      <c r="G345" s="78">
        <v>87161</v>
      </c>
      <c r="H345" s="78"/>
      <c r="I345" s="79" t="s">
        <v>933</v>
      </c>
      <c r="J345" s="79" t="s">
        <v>752</v>
      </c>
      <c r="K345" s="15">
        <f>Tabel3[[#This Row],[Artikelnummer gAvilar]]</f>
        <v>87161</v>
      </c>
      <c r="L345" s="79" t="str">
        <f t="shared" si="53"/>
        <v>8718558871615</v>
      </c>
      <c r="M345" s="17">
        <v>8718558</v>
      </c>
      <c r="N345" s="17">
        <f t="shared" si="54"/>
        <v>30</v>
      </c>
      <c r="O345" s="17">
        <f t="shared" si="55"/>
        <v>90</v>
      </c>
      <c r="P345" s="17">
        <f t="shared" si="56"/>
        <v>35</v>
      </c>
      <c r="Q345" s="17">
        <f t="shared" si="57"/>
        <v>125</v>
      </c>
      <c r="R345" s="17">
        <f t="shared" si="58"/>
        <v>130</v>
      </c>
      <c r="S345" s="149">
        <f t="shared" si="59"/>
        <v>5</v>
      </c>
      <c r="T345" s="163">
        <v>338.43782744999999</v>
      </c>
      <c r="U345" s="160">
        <f>Tabel3[[#This Row],[Verkoopprijs per stuk oud]]*1.04</f>
        <v>351.97534054800002</v>
      </c>
      <c r="V345" s="162" t="s">
        <v>774</v>
      </c>
      <c r="W345" s="152" t="s">
        <v>12</v>
      </c>
    </row>
    <row r="346" spans="1:23" ht="20.100000000000001" customHeight="1" x14ac:dyDescent="0.2">
      <c r="A346" s="77">
        <v>9741966</v>
      </c>
      <c r="B346" s="66">
        <v>3391870</v>
      </c>
      <c r="C346" s="66" t="s">
        <v>206</v>
      </c>
      <c r="D346" s="66">
        <v>7510814</v>
      </c>
      <c r="E346" s="66" t="s">
        <v>256</v>
      </c>
      <c r="F346" s="66" t="s">
        <v>256</v>
      </c>
      <c r="G346" s="78">
        <v>87162</v>
      </c>
      <c r="H346" s="78"/>
      <c r="I346" s="79" t="s">
        <v>317</v>
      </c>
      <c r="J346" s="79" t="s">
        <v>757</v>
      </c>
      <c r="K346" s="15">
        <f>Tabel3[[#This Row],[Artikelnummer gAvilar]]</f>
        <v>87162</v>
      </c>
      <c r="L346" s="79" t="str">
        <f t="shared" si="53"/>
        <v>8718558871622</v>
      </c>
      <c r="M346" s="17">
        <v>8718558</v>
      </c>
      <c r="N346" s="17">
        <f t="shared" si="54"/>
        <v>31</v>
      </c>
      <c r="O346" s="17">
        <f t="shared" si="55"/>
        <v>93</v>
      </c>
      <c r="P346" s="17">
        <f t="shared" si="56"/>
        <v>35</v>
      </c>
      <c r="Q346" s="17">
        <f t="shared" si="57"/>
        <v>128</v>
      </c>
      <c r="R346" s="17">
        <f t="shared" si="58"/>
        <v>130</v>
      </c>
      <c r="S346" s="149">
        <f t="shared" si="59"/>
        <v>2</v>
      </c>
      <c r="T346" s="163">
        <v>231.7937148</v>
      </c>
      <c r="U346" s="160">
        <f>Tabel3[[#This Row],[Verkoopprijs per stuk oud]]*1.04</f>
        <v>241.065463392</v>
      </c>
      <c r="V346" s="162" t="s">
        <v>772</v>
      </c>
      <c r="W346" s="152" t="s">
        <v>12</v>
      </c>
    </row>
    <row r="347" spans="1:23" ht="20.100000000000001" customHeight="1" x14ac:dyDescent="0.2">
      <c r="A347" s="77">
        <v>9741973</v>
      </c>
      <c r="B347" s="66">
        <v>3391871</v>
      </c>
      <c r="C347" s="66" t="s">
        <v>207</v>
      </c>
      <c r="D347" s="66">
        <v>7510815</v>
      </c>
      <c r="E347" s="66" t="s">
        <v>256</v>
      </c>
      <c r="F347" s="66" t="s">
        <v>256</v>
      </c>
      <c r="G347" s="78">
        <v>87163</v>
      </c>
      <c r="H347" s="78"/>
      <c r="I347" s="79" t="s">
        <v>318</v>
      </c>
      <c r="J347" s="79" t="s">
        <v>757</v>
      </c>
      <c r="K347" s="15">
        <f>Tabel3[[#This Row],[Artikelnummer gAvilar]]</f>
        <v>87163</v>
      </c>
      <c r="L347" s="79" t="str">
        <f t="shared" si="53"/>
        <v>8718558871639</v>
      </c>
      <c r="M347" s="17">
        <v>8718558</v>
      </c>
      <c r="N347" s="17">
        <f t="shared" si="54"/>
        <v>32</v>
      </c>
      <c r="O347" s="17">
        <f t="shared" si="55"/>
        <v>96</v>
      </c>
      <c r="P347" s="17">
        <f t="shared" si="56"/>
        <v>35</v>
      </c>
      <c r="Q347" s="17">
        <f t="shared" si="57"/>
        <v>131</v>
      </c>
      <c r="R347" s="17">
        <f t="shared" si="58"/>
        <v>140</v>
      </c>
      <c r="S347" s="149">
        <f t="shared" si="59"/>
        <v>9</v>
      </c>
      <c r="T347" s="163">
        <v>231.7937148</v>
      </c>
      <c r="U347" s="160">
        <f>Tabel3[[#This Row],[Verkoopprijs per stuk oud]]*1.04</f>
        <v>241.065463392</v>
      </c>
      <c r="V347" s="162" t="s">
        <v>772</v>
      </c>
      <c r="W347" s="152" t="s">
        <v>12</v>
      </c>
    </row>
    <row r="348" spans="1:23" ht="20.100000000000001" customHeight="1" x14ac:dyDescent="0.2">
      <c r="A348" s="77">
        <v>9741980</v>
      </c>
      <c r="B348" s="66">
        <v>3391872</v>
      </c>
      <c r="C348" s="66" t="s">
        <v>208</v>
      </c>
      <c r="D348" s="66">
        <v>7510816</v>
      </c>
      <c r="E348" s="66" t="s">
        <v>256</v>
      </c>
      <c r="F348" s="66" t="s">
        <v>256</v>
      </c>
      <c r="G348" s="82">
        <v>87164</v>
      </c>
      <c r="H348" s="82"/>
      <c r="I348" s="79" t="s">
        <v>319</v>
      </c>
      <c r="J348" s="79" t="s">
        <v>757</v>
      </c>
      <c r="K348" s="15">
        <f>Tabel3[[#This Row],[Artikelnummer gAvilar]]</f>
        <v>87164</v>
      </c>
      <c r="L348" s="79" t="str">
        <f t="shared" si="53"/>
        <v>8718558871646</v>
      </c>
      <c r="M348" s="17">
        <v>8718558</v>
      </c>
      <c r="N348" s="17">
        <f t="shared" si="54"/>
        <v>33</v>
      </c>
      <c r="O348" s="17">
        <f t="shared" si="55"/>
        <v>99</v>
      </c>
      <c r="P348" s="17">
        <f t="shared" si="56"/>
        <v>35</v>
      </c>
      <c r="Q348" s="17">
        <f t="shared" si="57"/>
        <v>134</v>
      </c>
      <c r="R348" s="17">
        <f t="shared" si="58"/>
        <v>140</v>
      </c>
      <c r="S348" s="149">
        <f t="shared" si="59"/>
        <v>6</v>
      </c>
      <c r="T348" s="163">
        <v>257.14988999999997</v>
      </c>
      <c r="U348" s="160">
        <f>Tabel3[[#This Row],[Verkoopprijs per stuk oud]]*1.04</f>
        <v>267.43588560000001</v>
      </c>
      <c r="V348" s="162" t="s">
        <v>774</v>
      </c>
      <c r="W348" s="152" t="s">
        <v>12</v>
      </c>
    </row>
    <row r="349" spans="1:23" ht="20.100000000000001" customHeight="1" x14ac:dyDescent="0.2">
      <c r="A349" s="66">
        <v>9741903</v>
      </c>
      <c r="B349" s="66">
        <v>3391873</v>
      </c>
      <c r="C349" s="66" t="s">
        <v>209</v>
      </c>
      <c r="D349" s="66">
        <v>7510817</v>
      </c>
      <c r="E349" s="66" t="s">
        <v>256</v>
      </c>
      <c r="F349" s="66" t="s">
        <v>256</v>
      </c>
      <c r="G349" s="82">
        <v>87165</v>
      </c>
      <c r="H349" s="82"/>
      <c r="I349" s="79" t="s">
        <v>320</v>
      </c>
      <c r="J349" s="79" t="s">
        <v>757</v>
      </c>
      <c r="K349" s="15">
        <f>Tabel3[[#This Row],[Artikelnummer gAvilar]]</f>
        <v>87165</v>
      </c>
      <c r="L349" s="79" t="str">
        <f t="shared" si="53"/>
        <v>8718558871653</v>
      </c>
      <c r="M349" s="17">
        <v>8718558</v>
      </c>
      <c r="N349" s="17">
        <f t="shared" si="54"/>
        <v>34</v>
      </c>
      <c r="O349" s="17">
        <f t="shared" si="55"/>
        <v>102</v>
      </c>
      <c r="P349" s="17">
        <f t="shared" si="56"/>
        <v>35</v>
      </c>
      <c r="Q349" s="17">
        <f t="shared" si="57"/>
        <v>137</v>
      </c>
      <c r="R349" s="17">
        <f t="shared" si="58"/>
        <v>140</v>
      </c>
      <c r="S349" s="149">
        <f t="shared" si="59"/>
        <v>3</v>
      </c>
      <c r="T349" s="163">
        <v>484.39862999999991</v>
      </c>
      <c r="U349" s="160">
        <f>Tabel3[[#This Row],[Verkoopprijs per stuk oud]]*1.04</f>
        <v>503.7745751999999</v>
      </c>
      <c r="V349" s="162" t="s">
        <v>772</v>
      </c>
      <c r="W349" s="152" t="s">
        <v>12</v>
      </c>
    </row>
    <row r="350" spans="1:23" ht="20.100000000000001" customHeight="1" x14ac:dyDescent="0.2">
      <c r="A350" s="66">
        <v>9741910</v>
      </c>
      <c r="B350" s="66">
        <v>3391874</v>
      </c>
      <c r="C350" s="66" t="s">
        <v>210</v>
      </c>
      <c r="D350" s="66">
        <v>7510818</v>
      </c>
      <c r="E350" s="66" t="s">
        <v>256</v>
      </c>
      <c r="F350" s="66" t="s">
        <v>256</v>
      </c>
      <c r="G350" s="82">
        <v>87166</v>
      </c>
      <c r="H350" s="82"/>
      <c r="I350" s="79" t="s">
        <v>321</v>
      </c>
      <c r="J350" s="79" t="s">
        <v>757</v>
      </c>
      <c r="K350" s="15">
        <f>Tabel3[[#This Row],[Artikelnummer gAvilar]]</f>
        <v>87166</v>
      </c>
      <c r="L350" s="79" t="str">
        <f t="shared" si="53"/>
        <v>8718558871660</v>
      </c>
      <c r="M350" s="17">
        <v>8718558</v>
      </c>
      <c r="N350" s="17">
        <f t="shared" si="54"/>
        <v>35</v>
      </c>
      <c r="O350" s="17">
        <f t="shared" si="55"/>
        <v>105</v>
      </c>
      <c r="P350" s="17">
        <f t="shared" si="56"/>
        <v>35</v>
      </c>
      <c r="Q350" s="17">
        <f t="shared" si="57"/>
        <v>140</v>
      </c>
      <c r="R350" s="17">
        <f t="shared" si="58"/>
        <v>140</v>
      </c>
      <c r="S350" s="149">
        <f t="shared" si="59"/>
        <v>0</v>
      </c>
      <c r="T350" s="163">
        <v>496.35908999999998</v>
      </c>
      <c r="U350" s="160">
        <f>Tabel3[[#This Row],[Verkoopprijs per stuk oud]]*1.04</f>
        <v>516.21345359999998</v>
      </c>
      <c r="V350" s="162" t="s">
        <v>772</v>
      </c>
      <c r="W350" s="152" t="s">
        <v>12</v>
      </c>
    </row>
    <row r="351" spans="1:23" ht="20.100000000000001" customHeight="1" x14ac:dyDescent="0.2">
      <c r="A351" s="66">
        <v>9741917</v>
      </c>
      <c r="B351" s="66">
        <v>3391875</v>
      </c>
      <c r="C351" s="66" t="s">
        <v>211</v>
      </c>
      <c r="D351" s="66">
        <v>7510819</v>
      </c>
      <c r="E351" s="66" t="s">
        <v>256</v>
      </c>
      <c r="F351" s="66" t="s">
        <v>256</v>
      </c>
      <c r="G351" s="82">
        <v>87167</v>
      </c>
      <c r="H351" s="82"/>
      <c r="I351" s="79" t="s">
        <v>322</v>
      </c>
      <c r="J351" s="79" t="s">
        <v>757</v>
      </c>
      <c r="K351" s="15">
        <f>Tabel3[[#This Row],[Artikelnummer gAvilar]]</f>
        <v>87167</v>
      </c>
      <c r="L351" s="79" t="str">
        <f t="shared" si="53"/>
        <v>8718558871677</v>
      </c>
      <c r="M351" s="17">
        <v>8718558</v>
      </c>
      <c r="N351" s="17">
        <f t="shared" si="54"/>
        <v>36</v>
      </c>
      <c r="O351" s="17">
        <f t="shared" si="55"/>
        <v>108</v>
      </c>
      <c r="P351" s="17">
        <f t="shared" si="56"/>
        <v>35</v>
      </c>
      <c r="Q351" s="17">
        <f t="shared" si="57"/>
        <v>143</v>
      </c>
      <c r="R351" s="17">
        <f t="shared" si="58"/>
        <v>150</v>
      </c>
      <c r="S351" s="149">
        <f t="shared" si="59"/>
        <v>7</v>
      </c>
      <c r="T351" s="163">
        <v>867.13334999999984</v>
      </c>
      <c r="U351" s="160">
        <f>Tabel3[[#This Row],[Verkoopprijs per stuk oud]]*1.04</f>
        <v>901.81868399999985</v>
      </c>
      <c r="V351" s="162" t="s">
        <v>772</v>
      </c>
      <c r="W351" s="152" t="s">
        <v>12</v>
      </c>
    </row>
    <row r="352" spans="1:23" ht="20.100000000000001" customHeight="1" x14ac:dyDescent="0.2">
      <c r="A352" s="66">
        <v>9741924</v>
      </c>
      <c r="B352" s="66">
        <v>3391876</v>
      </c>
      <c r="C352" s="66" t="s">
        <v>212</v>
      </c>
      <c r="D352" s="66">
        <v>7510820</v>
      </c>
      <c r="E352" s="66" t="s">
        <v>256</v>
      </c>
      <c r="F352" s="66" t="s">
        <v>256</v>
      </c>
      <c r="G352" s="78">
        <v>87168</v>
      </c>
      <c r="H352" s="78"/>
      <c r="I352" s="79" t="s">
        <v>323</v>
      </c>
      <c r="J352" s="79" t="s">
        <v>757</v>
      </c>
      <c r="K352" s="15">
        <f>Tabel3[[#This Row],[Artikelnummer gAvilar]]</f>
        <v>87168</v>
      </c>
      <c r="L352" s="79" t="str">
        <f t="shared" si="53"/>
        <v>8718558871684</v>
      </c>
      <c r="M352" s="17">
        <v>8718558</v>
      </c>
      <c r="N352" s="17">
        <f t="shared" si="54"/>
        <v>37</v>
      </c>
      <c r="O352" s="17">
        <f t="shared" si="55"/>
        <v>111</v>
      </c>
      <c r="P352" s="17">
        <f t="shared" si="56"/>
        <v>35</v>
      </c>
      <c r="Q352" s="17">
        <f t="shared" si="57"/>
        <v>146</v>
      </c>
      <c r="R352" s="17">
        <f t="shared" si="58"/>
        <v>150</v>
      </c>
      <c r="S352" s="149">
        <f t="shared" si="59"/>
        <v>4</v>
      </c>
      <c r="T352" s="163">
        <v>2122.9816499999997</v>
      </c>
      <c r="U352" s="160">
        <f>Tabel3[[#This Row],[Verkoopprijs per stuk oud]]*1.04</f>
        <v>2207.9009159999996</v>
      </c>
      <c r="V352" s="162" t="s">
        <v>772</v>
      </c>
      <c r="W352" s="152" t="s">
        <v>12</v>
      </c>
    </row>
    <row r="353" spans="1:23" ht="20.100000000000001" customHeight="1" x14ac:dyDescent="0.2">
      <c r="A353" s="66">
        <v>9741931</v>
      </c>
      <c r="B353" s="66">
        <v>3391877</v>
      </c>
      <c r="C353" s="66" t="s">
        <v>213</v>
      </c>
      <c r="D353" s="66">
        <v>7510821</v>
      </c>
      <c r="E353" s="66" t="s">
        <v>256</v>
      </c>
      <c r="F353" s="66" t="s">
        <v>256</v>
      </c>
      <c r="G353" s="82">
        <v>87169</v>
      </c>
      <c r="H353" s="82"/>
      <c r="I353" s="79" t="s">
        <v>324</v>
      </c>
      <c r="J353" s="79" t="s">
        <v>757</v>
      </c>
      <c r="K353" s="15">
        <f>Tabel3[[#This Row],[Artikelnummer gAvilar]]</f>
        <v>87169</v>
      </c>
      <c r="L353" s="79" t="str">
        <f t="shared" si="53"/>
        <v>8718558871691</v>
      </c>
      <c r="M353" s="17">
        <v>8718558</v>
      </c>
      <c r="N353" s="17">
        <f t="shared" si="54"/>
        <v>38</v>
      </c>
      <c r="O353" s="17">
        <f t="shared" si="55"/>
        <v>114</v>
      </c>
      <c r="P353" s="17">
        <f t="shared" si="56"/>
        <v>35</v>
      </c>
      <c r="Q353" s="17">
        <f t="shared" si="57"/>
        <v>149</v>
      </c>
      <c r="R353" s="17">
        <f t="shared" si="58"/>
        <v>150</v>
      </c>
      <c r="S353" s="149">
        <f t="shared" si="59"/>
        <v>1</v>
      </c>
      <c r="T353" s="163">
        <v>2122.9816499999997</v>
      </c>
      <c r="U353" s="160">
        <f>Tabel3[[#This Row],[Verkoopprijs per stuk oud]]*1.04</f>
        <v>2207.9009159999996</v>
      </c>
      <c r="V353" s="162" t="s">
        <v>772</v>
      </c>
      <c r="W353" s="152" t="s">
        <v>12</v>
      </c>
    </row>
    <row r="354" spans="1:23" ht="20.100000000000001" customHeight="1" x14ac:dyDescent="0.2">
      <c r="A354" s="66">
        <v>9741938</v>
      </c>
      <c r="B354" s="66">
        <v>3391878</v>
      </c>
      <c r="C354" s="66" t="s">
        <v>214</v>
      </c>
      <c r="D354" s="66">
        <v>7510822</v>
      </c>
      <c r="E354" s="66" t="s">
        <v>256</v>
      </c>
      <c r="F354" s="66" t="s">
        <v>256</v>
      </c>
      <c r="G354" s="78">
        <v>87170</v>
      </c>
      <c r="H354" s="78"/>
      <c r="I354" s="79" t="s">
        <v>325</v>
      </c>
      <c r="J354" s="79" t="s">
        <v>757</v>
      </c>
      <c r="K354" s="15">
        <f>Tabel3[[#This Row],[Artikelnummer gAvilar]]</f>
        <v>87170</v>
      </c>
      <c r="L354" s="79" t="str">
        <f t="shared" si="53"/>
        <v>8718558871707</v>
      </c>
      <c r="M354" s="17">
        <v>8718558</v>
      </c>
      <c r="N354" s="17">
        <f t="shared" si="54"/>
        <v>29</v>
      </c>
      <c r="O354" s="17">
        <f t="shared" si="55"/>
        <v>87</v>
      </c>
      <c r="P354" s="17">
        <f t="shared" si="56"/>
        <v>36</v>
      </c>
      <c r="Q354" s="17">
        <f t="shared" si="57"/>
        <v>123</v>
      </c>
      <c r="R354" s="17">
        <f t="shared" si="58"/>
        <v>130</v>
      </c>
      <c r="S354" s="149">
        <f t="shared" si="59"/>
        <v>7</v>
      </c>
      <c r="T354" s="163">
        <v>6159.6368999999995</v>
      </c>
      <c r="U354" s="160">
        <f>Tabel3[[#This Row],[Verkoopprijs per stuk oud]]*1.04</f>
        <v>6406.0223759999999</v>
      </c>
      <c r="V354" s="162" t="s">
        <v>772</v>
      </c>
      <c r="W354" s="152" t="s">
        <v>12</v>
      </c>
    </row>
    <row r="355" spans="1:23" ht="20.100000000000001" customHeight="1" x14ac:dyDescent="0.2">
      <c r="A355" s="66">
        <v>9741861</v>
      </c>
      <c r="B355" s="66">
        <v>3391879</v>
      </c>
      <c r="C355" s="66" t="s">
        <v>215</v>
      </c>
      <c r="D355" s="66">
        <v>7510823</v>
      </c>
      <c r="E355" s="66" t="s">
        <v>256</v>
      </c>
      <c r="F355" s="66" t="s">
        <v>256</v>
      </c>
      <c r="G355" s="78">
        <v>87171</v>
      </c>
      <c r="H355" s="78"/>
      <c r="I355" s="79" t="s">
        <v>326</v>
      </c>
      <c r="J355" s="79" t="s">
        <v>757</v>
      </c>
      <c r="K355" s="15">
        <f>Tabel3[[#This Row],[Artikelnummer gAvilar]]</f>
        <v>87171</v>
      </c>
      <c r="L355" s="79" t="str">
        <f t="shared" si="53"/>
        <v>8718558871714</v>
      </c>
      <c r="M355" s="17">
        <v>8718558</v>
      </c>
      <c r="N355" s="17">
        <f t="shared" si="54"/>
        <v>30</v>
      </c>
      <c r="O355" s="17">
        <f t="shared" si="55"/>
        <v>90</v>
      </c>
      <c r="P355" s="17">
        <f t="shared" si="56"/>
        <v>36</v>
      </c>
      <c r="Q355" s="17">
        <f t="shared" si="57"/>
        <v>126</v>
      </c>
      <c r="R355" s="17">
        <f t="shared" si="58"/>
        <v>130</v>
      </c>
      <c r="S355" s="149">
        <f t="shared" si="59"/>
        <v>4</v>
      </c>
      <c r="T355" s="163">
        <v>10285.995599999998</v>
      </c>
      <c r="U355" s="160">
        <f>Tabel3[[#This Row],[Verkoopprijs per stuk oud]]*1.04</f>
        <v>10697.435423999999</v>
      </c>
      <c r="V355" s="162" t="s">
        <v>772</v>
      </c>
      <c r="W355" s="152" t="s">
        <v>12</v>
      </c>
    </row>
    <row r="356" spans="1:23" ht="20.100000000000001" customHeight="1" x14ac:dyDescent="0.2">
      <c r="A356" s="66">
        <v>9741868</v>
      </c>
      <c r="B356" s="66">
        <v>3391890</v>
      </c>
      <c r="C356" s="66" t="s">
        <v>216</v>
      </c>
      <c r="D356" s="66">
        <v>7510824</v>
      </c>
      <c r="E356" s="66" t="s">
        <v>256</v>
      </c>
      <c r="F356" s="66" t="s">
        <v>256</v>
      </c>
      <c r="G356" s="78">
        <v>87172</v>
      </c>
      <c r="H356" s="78"/>
      <c r="I356" s="79" t="s">
        <v>70</v>
      </c>
      <c r="J356" s="79" t="s">
        <v>90</v>
      </c>
      <c r="K356" s="15">
        <f>Tabel3[[#This Row],[Artikelnummer gAvilar]]</f>
        <v>87172</v>
      </c>
      <c r="L356" s="79" t="str">
        <f t="shared" si="53"/>
        <v>8718558871721</v>
      </c>
      <c r="M356" s="17">
        <v>8718558</v>
      </c>
      <c r="N356" s="17">
        <f t="shared" si="54"/>
        <v>31</v>
      </c>
      <c r="O356" s="17">
        <f t="shared" si="55"/>
        <v>93</v>
      </c>
      <c r="P356" s="17">
        <f t="shared" si="56"/>
        <v>36</v>
      </c>
      <c r="Q356" s="17">
        <f t="shared" si="57"/>
        <v>129</v>
      </c>
      <c r="R356" s="17">
        <f t="shared" si="58"/>
        <v>130</v>
      </c>
      <c r="S356" s="149">
        <f t="shared" si="59"/>
        <v>1</v>
      </c>
      <c r="T356" s="163">
        <v>155.48597999999998</v>
      </c>
      <c r="U356" s="160">
        <f>Tabel3[[#This Row],[Verkoopprijs per stuk oud]]*1.04</f>
        <v>161.70541919999999</v>
      </c>
      <c r="V356" s="162" t="s">
        <v>774</v>
      </c>
      <c r="W356" s="152" t="s">
        <v>12</v>
      </c>
    </row>
    <row r="357" spans="1:23" ht="20.100000000000001" customHeight="1" x14ac:dyDescent="0.2">
      <c r="A357" s="77">
        <v>9741875</v>
      </c>
      <c r="B357" s="66">
        <v>3391891</v>
      </c>
      <c r="C357" s="66" t="s">
        <v>217</v>
      </c>
      <c r="D357" s="66">
        <v>7510825</v>
      </c>
      <c r="E357" s="66" t="s">
        <v>256</v>
      </c>
      <c r="F357" s="66" t="s">
        <v>256</v>
      </c>
      <c r="G357" s="78">
        <v>87173</v>
      </c>
      <c r="H357" s="78"/>
      <c r="I357" s="79" t="s">
        <v>71</v>
      </c>
      <c r="J357" s="79" t="s">
        <v>90</v>
      </c>
      <c r="K357" s="15">
        <f>Tabel3[[#This Row],[Artikelnummer gAvilar]]</f>
        <v>87173</v>
      </c>
      <c r="L357" s="79" t="str">
        <f t="shared" si="53"/>
        <v>8718558871738</v>
      </c>
      <c r="M357" s="17">
        <v>8718558</v>
      </c>
      <c r="N357" s="17">
        <f t="shared" si="54"/>
        <v>32</v>
      </c>
      <c r="O357" s="17">
        <f t="shared" si="55"/>
        <v>96</v>
      </c>
      <c r="P357" s="17">
        <f t="shared" si="56"/>
        <v>36</v>
      </c>
      <c r="Q357" s="17">
        <f t="shared" si="57"/>
        <v>132</v>
      </c>
      <c r="R357" s="17">
        <f t="shared" si="58"/>
        <v>140</v>
      </c>
      <c r="S357" s="149">
        <f t="shared" si="59"/>
        <v>8</v>
      </c>
      <c r="T357" s="163">
        <v>159.37312949999998</v>
      </c>
      <c r="U357" s="160">
        <f>Tabel3[[#This Row],[Verkoopprijs per stuk oud]]*1.04</f>
        <v>165.74805467999997</v>
      </c>
      <c r="V357" s="162" t="s">
        <v>774</v>
      </c>
      <c r="W357" s="152" t="s">
        <v>12</v>
      </c>
    </row>
    <row r="358" spans="1:23" ht="20.100000000000001" customHeight="1" x14ac:dyDescent="0.2">
      <c r="A358" s="77">
        <v>9741882</v>
      </c>
      <c r="B358" s="66">
        <v>3391892</v>
      </c>
      <c r="C358" s="66" t="s">
        <v>218</v>
      </c>
      <c r="D358" s="66">
        <v>7510826</v>
      </c>
      <c r="E358" s="66" t="s">
        <v>256</v>
      </c>
      <c r="F358" s="66" t="s">
        <v>256</v>
      </c>
      <c r="G358" s="78">
        <v>87174</v>
      </c>
      <c r="H358" s="78"/>
      <c r="I358" s="79" t="s">
        <v>72</v>
      </c>
      <c r="J358" s="79" t="s">
        <v>90</v>
      </c>
      <c r="K358" s="15">
        <f>Tabel3[[#This Row],[Artikelnummer gAvilar]]</f>
        <v>87174</v>
      </c>
      <c r="L358" s="79" t="str">
        <f t="shared" si="53"/>
        <v>8718558871745</v>
      </c>
      <c r="M358" s="17">
        <v>8718558</v>
      </c>
      <c r="N358" s="17">
        <f t="shared" si="54"/>
        <v>33</v>
      </c>
      <c r="O358" s="17">
        <f t="shared" si="55"/>
        <v>99</v>
      </c>
      <c r="P358" s="17">
        <f t="shared" si="56"/>
        <v>36</v>
      </c>
      <c r="Q358" s="17">
        <f t="shared" si="57"/>
        <v>135</v>
      </c>
      <c r="R358" s="17">
        <f t="shared" si="58"/>
        <v>140</v>
      </c>
      <c r="S358" s="149">
        <f t="shared" si="59"/>
        <v>5</v>
      </c>
      <c r="T358" s="163">
        <v>183.89207250000001</v>
      </c>
      <c r="U358" s="160">
        <f>Tabel3[[#This Row],[Verkoopprijs per stuk oud]]*1.04</f>
        <v>191.24775540000002</v>
      </c>
      <c r="V358" s="162" t="s">
        <v>774</v>
      </c>
      <c r="W358" s="152" t="s">
        <v>12</v>
      </c>
    </row>
    <row r="359" spans="1:23" ht="20.100000000000001" customHeight="1" x14ac:dyDescent="0.2">
      <c r="A359" s="77">
        <v>9741889</v>
      </c>
      <c r="B359" s="66">
        <v>3391893</v>
      </c>
      <c r="C359" s="66" t="s">
        <v>219</v>
      </c>
      <c r="D359" s="66">
        <v>7510827</v>
      </c>
      <c r="E359" s="66" t="s">
        <v>256</v>
      </c>
      <c r="F359" s="66" t="s">
        <v>256</v>
      </c>
      <c r="G359" s="78">
        <v>87175</v>
      </c>
      <c r="H359" s="78"/>
      <c r="I359" s="79" t="s">
        <v>73</v>
      </c>
      <c r="J359" s="79" t="s">
        <v>90</v>
      </c>
      <c r="K359" s="15">
        <f>Tabel3[[#This Row],[Artikelnummer gAvilar]]</f>
        <v>87175</v>
      </c>
      <c r="L359" s="79" t="str">
        <f t="shared" si="53"/>
        <v>8718558871752</v>
      </c>
      <c r="M359" s="17">
        <v>8718558</v>
      </c>
      <c r="N359" s="17">
        <f t="shared" si="54"/>
        <v>34</v>
      </c>
      <c r="O359" s="17">
        <f t="shared" si="55"/>
        <v>102</v>
      </c>
      <c r="P359" s="17">
        <f t="shared" si="56"/>
        <v>36</v>
      </c>
      <c r="Q359" s="17">
        <f t="shared" si="57"/>
        <v>138</v>
      </c>
      <c r="R359" s="17">
        <f t="shared" si="58"/>
        <v>140</v>
      </c>
      <c r="S359" s="149">
        <f t="shared" si="59"/>
        <v>2</v>
      </c>
      <c r="T359" s="163">
        <v>361.68431039999996</v>
      </c>
      <c r="U359" s="160">
        <f>Tabel3[[#This Row],[Verkoopprijs per stuk oud]]*1.04</f>
        <v>376.15168281599995</v>
      </c>
      <c r="V359" s="162" t="s">
        <v>774</v>
      </c>
      <c r="W359" s="152" t="s">
        <v>12</v>
      </c>
    </row>
    <row r="360" spans="1:23" ht="20.100000000000001" customHeight="1" x14ac:dyDescent="0.2">
      <c r="A360" s="77">
        <v>9741896</v>
      </c>
      <c r="B360" s="66">
        <v>3391894</v>
      </c>
      <c r="C360" s="66" t="s">
        <v>220</v>
      </c>
      <c r="D360" s="66">
        <v>7510828</v>
      </c>
      <c r="E360" s="66" t="s">
        <v>256</v>
      </c>
      <c r="F360" s="66" t="s">
        <v>256</v>
      </c>
      <c r="G360" s="78">
        <v>87176</v>
      </c>
      <c r="H360" s="78"/>
      <c r="I360" s="79" t="s">
        <v>74</v>
      </c>
      <c r="J360" s="79" t="s">
        <v>90</v>
      </c>
      <c r="K360" s="15">
        <f>Tabel3[[#This Row],[Artikelnummer gAvilar]]</f>
        <v>87176</v>
      </c>
      <c r="L360" s="79" t="str">
        <f t="shared" si="53"/>
        <v>8718558871769</v>
      </c>
      <c r="M360" s="17">
        <v>8718558</v>
      </c>
      <c r="N360" s="17">
        <f t="shared" si="54"/>
        <v>35</v>
      </c>
      <c r="O360" s="17">
        <f t="shared" si="55"/>
        <v>105</v>
      </c>
      <c r="P360" s="17">
        <f t="shared" si="56"/>
        <v>36</v>
      </c>
      <c r="Q360" s="17">
        <f t="shared" si="57"/>
        <v>141</v>
      </c>
      <c r="R360" s="17">
        <f t="shared" si="58"/>
        <v>150</v>
      </c>
      <c r="S360" s="149">
        <f t="shared" si="59"/>
        <v>9</v>
      </c>
      <c r="T360" s="163">
        <v>361.68431039999996</v>
      </c>
      <c r="U360" s="160">
        <f>Tabel3[[#This Row],[Verkoopprijs per stuk oud]]*1.04</f>
        <v>376.15168281599995</v>
      </c>
      <c r="V360" s="162" t="s">
        <v>774</v>
      </c>
      <c r="W360" s="152" t="s">
        <v>12</v>
      </c>
    </row>
    <row r="361" spans="1:23" ht="20.100000000000001" customHeight="1" x14ac:dyDescent="0.2">
      <c r="A361" s="77">
        <v>9741819</v>
      </c>
      <c r="B361" s="66">
        <v>3391895</v>
      </c>
      <c r="C361" s="66" t="s">
        <v>221</v>
      </c>
      <c r="D361" s="66">
        <v>7510829</v>
      </c>
      <c r="E361" s="66" t="s">
        <v>256</v>
      </c>
      <c r="F361" s="66" t="s">
        <v>256</v>
      </c>
      <c r="G361" s="78">
        <v>87177</v>
      </c>
      <c r="H361" s="78"/>
      <c r="I361" s="79" t="s">
        <v>75</v>
      </c>
      <c r="J361" s="79" t="s">
        <v>90</v>
      </c>
      <c r="K361" s="15">
        <f>Tabel3[[#This Row],[Artikelnummer gAvilar]]</f>
        <v>87177</v>
      </c>
      <c r="L361" s="79" t="str">
        <f t="shared" si="53"/>
        <v>8718558871776</v>
      </c>
      <c r="M361" s="17">
        <v>8718558</v>
      </c>
      <c r="N361" s="17">
        <f t="shared" si="54"/>
        <v>36</v>
      </c>
      <c r="O361" s="17">
        <f t="shared" si="55"/>
        <v>108</v>
      </c>
      <c r="P361" s="17">
        <f t="shared" si="56"/>
        <v>36</v>
      </c>
      <c r="Q361" s="17">
        <f t="shared" si="57"/>
        <v>144</v>
      </c>
      <c r="R361" s="17">
        <f t="shared" si="58"/>
        <v>150</v>
      </c>
      <c r="S361" s="149">
        <f t="shared" si="59"/>
        <v>6</v>
      </c>
      <c r="T361" s="163">
        <v>453.60044549999998</v>
      </c>
      <c r="U361" s="160">
        <f>Tabel3[[#This Row],[Verkoopprijs per stuk oud]]*1.04</f>
        <v>471.74446331999997</v>
      </c>
      <c r="V361" s="162" t="s">
        <v>774</v>
      </c>
      <c r="W361" s="152" t="s">
        <v>12</v>
      </c>
    </row>
    <row r="362" spans="1:23" ht="20.100000000000001" customHeight="1" x14ac:dyDescent="0.2">
      <c r="A362" s="77">
        <v>9741826</v>
      </c>
      <c r="B362" s="66">
        <v>3391882</v>
      </c>
      <c r="C362" s="66" t="s">
        <v>222</v>
      </c>
      <c r="D362" s="66">
        <v>7510830</v>
      </c>
      <c r="E362" s="66" t="s">
        <v>256</v>
      </c>
      <c r="F362" s="66" t="s">
        <v>256</v>
      </c>
      <c r="G362" s="78">
        <v>87179</v>
      </c>
      <c r="H362" s="78"/>
      <c r="I362" s="79" t="s">
        <v>730</v>
      </c>
      <c r="J362" s="79" t="s">
        <v>90</v>
      </c>
      <c r="K362" s="15">
        <f>Tabel3[[#This Row],[Artikelnummer gAvilar]]</f>
        <v>87179</v>
      </c>
      <c r="L362" s="79" t="str">
        <f t="shared" si="53"/>
        <v>8718558871790</v>
      </c>
      <c r="M362" s="17">
        <v>8718558</v>
      </c>
      <c r="N362" s="17">
        <f t="shared" si="54"/>
        <v>38</v>
      </c>
      <c r="O362" s="17">
        <f t="shared" si="55"/>
        <v>114</v>
      </c>
      <c r="P362" s="17">
        <f t="shared" si="56"/>
        <v>36</v>
      </c>
      <c r="Q362" s="17">
        <f t="shared" si="57"/>
        <v>150</v>
      </c>
      <c r="R362" s="17">
        <f t="shared" si="58"/>
        <v>150</v>
      </c>
      <c r="S362" s="149">
        <f t="shared" si="59"/>
        <v>0</v>
      </c>
      <c r="T362" s="163">
        <v>340.81330769999994</v>
      </c>
      <c r="U362" s="160">
        <f>Tabel3[[#This Row],[Verkoopprijs per stuk oud]]*1.04</f>
        <v>354.44584000799995</v>
      </c>
      <c r="V362" s="162" t="s">
        <v>772</v>
      </c>
      <c r="W362" s="152" t="s">
        <v>12</v>
      </c>
    </row>
    <row r="363" spans="1:23" ht="20.100000000000001" customHeight="1" x14ac:dyDescent="0.2">
      <c r="A363" s="77">
        <v>9741833</v>
      </c>
      <c r="B363" s="66">
        <v>3391883</v>
      </c>
      <c r="C363" s="66" t="s">
        <v>223</v>
      </c>
      <c r="D363" s="66">
        <v>7510831</v>
      </c>
      <c r="E363" s="66" t="s">
        <v>256</v>
      </c>
      <c r="F363" s="66" t="s">
        <v>256</v>
      </c>
      <c r="G363" s="78">
        <v>87185</v>
      </c>
      <c r="H363" s="78"/>
      <c r="I363" s="79" t="s">
        <v>731</v>
      </c>
      <c r="J363" s="79" t="s">
        <v>90</v>
      </c>
      <c r="K363" s="15">
        <f>Tabel3[[#This Row],[Artikelnummer gAvilar]]</f>
        <v>87185</v>
      </c>
      <c r="L363" s="79" t="str">
        <f t="shared" si="53"/>
        <v>8718558871851</v>
      </c>
      <c r="M363" s="17">
        <v>8718558</v>
      </c>
      <c r="N363" s="17">
        <f t="shared" si="54"/>
        <v>34</v>
      </c>
      <c r="O363" s="17">
        <f t="shared" si="55"/>
        <v>102</v>
      </c>
      <c r="P363" s="17">
        <f t="shared" si="56"/>
        <v>37</v>
      </c>
      <c r="Q363" s="17">
        <f t="shared" si="57"/>
        <v>139</v>
      </c>
      <c r="R363" s="17">
        <f t="shared" si="58"/>
        <v>140</v>
      </c>
      <c r="S363" s="149">
        <f t="shared" si="59"/>
        <v>1</v>
      </c>
      <c r="T363" s="163">
        <v>340.81330769999994</v>
      </c>
      <c r="U363" s="160">
        <f>Tabel3[[#This Row],[Verkoopprijs per stuk oud]]*1.04</f>
        <v>354.44584000799995</v>
      </c>
      <c r="V363" s="162" t="s">
        <v>774</v>
      </c>
      <c r="W363" s="152" t="s">
        <v>12</v>
      </c>
    </row>
    <row r="364" spans="1:23" ht="20.100000000000001" customHeight="1" x14ac:dyDescent="0.2">
      <c r="A364" s="77">
        <v>9741840</v>
      </c>
      <c r="B364" s="66">
        <v>3391884</v>
      </c>
      <c r="C364" s="66" t="s">
        <v>224</v>
      </c>
      <c r="D364" s="66">
        <v>7510832</v>
      </c>
      <c r="E364" s="66" t="s">
        <v>256</v>
      </c>
      <c r="F364" s="66" t="s">
        <v>256</v>
      </c>
      <c r="G364" s="78">
        <v>87186</v>
      </c>
      <c r="H364" s="78"/>
      <c r="I364" s="79" t="s">
        <v>732</v>
      </c>
      <c r="J364" s="79" t="s">
        <v>90</v>
      </c>
      <c r="K364" s="15">
        <f>Tabel3[[#This Row],[Artikelnummer gAvilar]]</f>
        <v>87186</v>
      </c>
      <c r="L364" s="79" t="str">
        <f t="shared" si="53"/>
        <v>8718558871868</v>
      </c>
      <c r="M364" s="17">
        <v>8718558</v>
      </c>
      <c r="N364" s="17">
        <f t="shared" si="54"/>
        <v>35</v>
      </c>
      <c r="O364" s="17">
        <f t="shared" si="55"/>
        <v>105</v>
      </c>
      <c r="P364" s="17">
        <f t="shared" si="56"/>
        <v>37</v>
      </c>
      <c r="Q364" s="17">
        <f t="shared" si="57"/>
        <v>142</v>
      </c>
      <c r="R364" s="17">
        <f t="shared" si="58"/>
        <v>150</v>
      </c>
      <c r="S364" s="149">
        <f t="shared" si="59"/>
        <v>8</v>
      </c>
      <c r="T364" s="163">
        <v>340.81330769999994</v>
      </c>
      <c r="U364" s="160">
        <f>Tabel3[[#This Row],[Verkoopprijs per stuk oud]]*1.04</f>
        <v>354.44584000799995</v>
      </c>
      <c r="V364" s="162" t="s">
        <v>774</v>
      </c>
      <c r="W364" s="152" t="s">
        <v>12</v>
      </c>
    </row>
    <row r="365" spans="1:23" ht="20.100000000000001" customHeight="1" x14ac:dyDescent="0.2">
      <c r="A365" s="66">
        <v>9741847</v>
      </c>
      <c r="B365" s="66">
        <v>3391885</v>
      </c>
      <c r="C365" s="66" t="s">
        <v>225</v>
      </c>
      <c r="D365" s="66">
        <v>7510833</v>
      </c>
      <c r="E365" s="66" t="s">
        <v>256</v>
      </c>
      <c r="F365" s="66" t="s">
        <v>256</v>
      </c>
      <c r="G365" s="78">
        <v>87187</v>
      </c>
      <c r="H365" s="78"/>
      <c r="I365" s="79" t="s">
        <v>733</v>
      </c>
      <c r="J365" s="79" t="s">
        <v>90</v>
      </c>
      <c r="K365" s="15">
        <f>Tabel3[[#This Row],[Artikelnummer gAvilar]]</f>
        <v>87187</v>
      </c>
      <c r="L365" s="79" t="str">
        <f t="shared" si="53"/>
        <v>8718558871875</v>
      </c>
      <c r="M365" s="17">
        <v>8718558</v>
      </c>
      <c r="N365" s="17">
        <f t="shared" si="54"/>
        <v>36</v>
      </c>
      <c r="O365" s="17">
        <f t="shared" si="55"/>
        <v>108</v>
      </c>
      <c r="P365" s="17">
        <f t="shared" si="56"/>
        <v>37</v>
      </c>
      <c r="Q365" s="17">
        <f t="shared" si="57"/>
        <v>145</v>
      </c>
      <c r="R365" s="17">
        <f t="shared" si="58"/>
        <v>150</v>
      </c>
      <c r="S365" s="149">
        <f t="shared" si="59"/>
        <v>5</v>
      </c>
      <c r="T365" s="163">
        <v>913.36052789999985</v>
      </c>
      <c r="U365" s="160">
        <f>Tabel3[[#This Row],[Verkoopprijs per stuk oud]]*1.04</f>
        <v>949.89494901599983</v>
      </c>
      <c r="V365" s="162" t="s">
        <v>774</v>
      </c>
      <c r="W365" s="152" t="s">
        <v>12</v>
      </c>
    </row>
    <row r="366" spans="1:23" ht="20.100000000000001" customHeight="1" x14ac:dyDescent="0.2">
      <c r="A366" s="66">
        <v>9741854</v>
      </c>
      <c r="B366" s="66">
        <v>3391886</v>
      </c>
      <c r="C366" s="66" t="s">
        <v>226</v>
      </c>
      <c r="D366" s="66">
        <v>7510834</v>
      </c>
      <c r="E366" s="66" t="s">
        <v>256</v>
      </c>
      <c r="F366" s="66" t="s">
        <v>256</v>
      </c>
      <c r="G366" s="78">
        <v>87188</v>
      </c>
      <c r="H366" s="78"/>
      <c r="I366" s="79" t="s">
        <v>734</v>
      </c>
      <c r="J366" s="79" t="s">
        <v>90</v>
      </c>
      <c r="K366" s="15">
        <f>Tabel3[[#This Row],[Artikelnummer gAvilar]]</f>
        <v>87188</v>
      </c>
      <c r="L366" s="79" t="str">
        <f t="shared" si="53"/>
        <v>8718558871882</v>
      </c>
      <c r="M366" s="17">
        <v>8718558</v>
      </c>
      <c r="N366" s="17">
        <f t="shared" si="54"/>
        <v>37</v>
      </c>
      <c r="O366" s="17">
        <f t="shared" si="55"/>
        <v>111</v>
      </c>
      <c r="P366" s="17">
        <f t="shared" si="56"/>
        <v>37</v>
      </c>
      <c r="Q366" s="17">
        <f t="shared" si="57"/>
        <v>148</v>
      </c>
      <c r="R366" s="17">
        <f t="shared" si="58"/>
        <v>150</v>
      </c>
      <c r="S366" s="149">
        <f t="shared" si="59"/>
        <v>2</v>
      </c>
      <c r="T366" s="163">
        <v>913.36052789999985</v>
      </c>
      <c r="U366" s="160">
        <f>Tabel3[[#This Row],[Verkoopprijs per stuk oud]]*1.04</f>
        <v>949.89494901599983</v>
      </c>
      <c r="V366" s="162" t="s">
        <v>772</v>
      </c>
      <c r="W366" s="152" t="s">
        <v>12</v>
      </c>
    </row>
    <row r="367" spans="1:23" ht="20.100000000000001" customHeight="1" x14ac:dyDescent="0.2">
      <c r="A367" s="66">
        <v>9741777</v>
      </c>
      <c r="B367" s="66">
        <v>3391887</v>
      </c>
      <c r="C367" s="66" t="s">
        <v>227</v>
      </c>
      <c r="D367" s="66">
        <v>7510835</v>
      </c>
      <c r="E367" s="66" t="s">
        <v>256</v>
      </c>
      <c r="F367" s="66" t="s">
        <v>256</v>
      </c>
      <c r="G367" s="78">
        <v>87189</v>
      </c>
      <c r="H367" s="78"/>
      <c r="I367" s="79" t="s">
        <v>735</v>
      </c>
      <c r="J367" s="79" t="s">
        <v>90</v>
      </c>
      <c r="K367" s="15">
        <f>Tabel3[[#This Row],[Artikelnummer gAvilar]]</f>
        <v>87189</v>
      </c>
      <c r="L367" s="79" t="str">
        <f t="shared" si="53"/>
        <v>8718558871899</v>
      </c>
      <c r="M367" s="17">
        <v>8718558</v>
      </c>
      <c r="N367" s="17">
        <f t="shared" si="54"/>
        <v>38</v>
      </c>
      <c r="O367" s="17">
        <f t="shared" si="55"/>
        <v>114</v>
      </c>
      <c r="P367" s="17">
        <f t="shared" si="56"/>
        <v>37</v>
      </c>
      <c r="Q367" s="17">
        <f t="shared" si="57"/>
        <v>151</v>
      </c>
      <c r="R367" s="17">
        <f t="shared" si="58"/>
        <v>160</v>
      </c>
      <c r="S367" s="149">
        <f t="shared" si="59"/>
        <v>9</v>
      </c>
      <c r="T367" s="163">
        <v>913.36052789999985</v>
      </c>
      <c r="U367" s="160">
        <f>Tabel3[[#This Row],[Verkoopprijs per stuk oud]]*1.04</f>
        <v>949.89494901599983</v>
      </c>
      <c r="V367" s="162" t="s">
        <v>772</v>
      </c>
      <c r="W367" s="152" t="s">
        <v>12</v>
      </c>
    </row>
    <row r="368" spans="1:23" ht="20.100000000000001" customHeight="1" x14ac:dyDescent="0.2">
      <c r="A368" s="66">
        <v>9741784</v>
      </c>
      <c r="B368" s="66">
        <v>3391900</v>
      </c>
      <c r="C368" s="66" t="s">
        <v>228</v>
      </c>
      <c r="D368" s="66">
        <v>7510836</v>
      </c>
      <c r="E368" s="66" t="s">
        <v>256</v>
      </c>
      <c r="F368" s="66" t="s">
        <v>256</v>
      </c>
      <c r="G368" s="78">
        <v>87190</v>
      </c>
      <c r="H368" s="78"/>
      <c r="I368" s="79" t="s">
        <v>327</v>
      </c>
      <c r="J368" s="79" t="s">
        <v>757</v>
      </c>
      <c r="K368" s="15">
        <f>Tabel3[[#This Row],[Artikelnummer gAvilar]]</f>
        <v>87190</v>
      </c>
      <c r="L368" s="79" t="str">
        <f t="shared" si="53"/>
        <v>8718558871905</v>
      </c>
      <c r="M368" s="17">
        <v>8718558</v>
      </c>
      <c r="N368" s="17">
        <f t="shared" si="54"/>
        <v>29</v>
      </c>
      <c r="O368" s="17">
        <f t="shared" si="55"/>
        <v>87</v>
      </c>
      <c r="P368" s="17">
        <f t="shared" si="56"/>
        <v>38</v>
      </c>
      <c r="Q368" s="17">
        <f t="shared" si="57"/>
        <v>125</v>
      </c>
      <c r="R368" s="17">
        <f t="shared" si="58"/>
        <v>130</v>
      </c>
      <c r="S368" s="149">
        <f t="shared" si="59"/>
        <v>5</v>
      </c>
      <c r="T368" s="163">
        <v>62.553205799999986</v>
      </c>
      <c r="U368" s="160">
        <f>Tabel3[[#This Row],[Verkoopprijs per stuk oud]]*1.04</f>
        <v>65.05533403199999</v>
      </c>
      <c r="V368" s="162" t="s">
        <v>774</v>
      </c>
      <c r="W368" s="152" t="s">
        <v>12</v>
      </c>
    </row>
    <row r="369" spans="1:23" ht="20.100000000000001" customHeight="1" x14ac:dyDescent="0.2">
      <c r="A369" s="66">
        <v>9741791</v>
      </c>
      <c r="B369" s="66">
        <v>3391901</v>
      </c>
      <c r="C369" s="66" t="s">
        <v>229</v>
      </c>
      <c r="D369" s="66">
        <v>7510837</v>
      </c>
      <c r="E369" s="66" t="s">
        <v>256</v>
      </c>
      <c r="F369" s="66" t="s">
        <v>256</v>
      </c>
      <c r="G369" s="78">
        <v>87191</v>
      </c>
      <c r="H369" s="78"/>
      <c r="I369" s="79" t="s">
        <v>328</v>
      </c>
      <c r="J369" s="79" t="s">
        <v>757</v>
      </c>
      <c r="K369" s="15">
        <f>Tabel3[[#This Row],[Artikelnummer gAvilar]]</f>
        <v>87191</v>
      </c>
      <c r="L369" s="79" t="str">
        <f t="shared" si="53"/>
        <v>8718558871912</v>
      </c>
      <c r="M369" s="17">
        <v>8718558</v>
      </c>
      <c r="N369" s="17">
        <f t="shared" si="54"/>
        <v>30</v>
      </c>
      <c r="O369" s="17">
        <f t="shared" si="55"/>
        <v>90</v>
      </c>
      <c r="P369" s="17">
        <f t="shared" si="56"/>
        <v>38</v>
      </c>
      <c r="Q369" s="17">
        <f t="shared" si="57"/>
        <v>128</v>
      </c>
      <c r="R369" s="17">
        <f t="shared" si="58"/>
        <v>130</v>
      </c>
      <c r="S369" s="149">
        <f t="shared" si="59"/>
        <v>2</v>
      </c>
      <c r="T369" s="163">
        <v>62.553205799999986</v>
      </c>
      <c r="U369" s="160">
        <f>Tabel3[[#This Row],[Verkoopprijs per stuk oud]]*1.04</f>
        <v>65.05533403199999</v>
      </c>
      <c r="V369" s="162" t="s">
        <v>772</v>
      </c>
      <c r="W369" s="152" t="s">
        <v>12</v>
      </c>
    </row>
    <row r="370" spans="1:23" ht="20.100000000000001" customHeight="1" x14ac:dyDescent="0.2">
      <c r="A370" s="66">
        <v>9741798</v>
      </c>
      <c r="B370" s="66">
        <v>3391902</v>
      </c>
      <c r="C370" s="66" t="s">
        <v>230</v>
      </c>
      <c r="D370" s="66">
        <v>7510838</v>
      </c>
      <c r="E370" s="66" t="s">
        <v>256</v>
      </c>
      <c r="F370" s="66" t="s">
        <v>256</v>
      </c>
      <c r="G370" s="78">
        <v>87192</v>
      </c>
      <c r="H370" s="78"/>
      <c r="I370" s="79" t="s">
        <v>329</v>
      </c>
      <c r="J370" s="79" t="s">
        <v>757</v>
      </c>
      <c r="K370" s="15">
        <f>Tabel3[[#This Row],[Artikelnummer gAvilar]]</f>
        <v>87192</v>
      </c>
      <c r="L370" s="79" t="str">
        <f t="shared" si="53"/>
        <v>8718558871929</v>
      </c>
      <c r="M370" s="17">
        <v>8718558</v>
      </c>
      <c r="N370" s="17">
        <f t="shared" si="54"/>
        <v>31</v>
      </c>
      <c r="O370" s="17">
        <f t="shared" si="55"/>
        <v>93</v>
      </c>
      <c r="P370" s="17">
        <f t="shared" si="56"/>
        <v>38</v>
      </c>
      <c r="Q370" s="17">
        <f t="shared" si="57"/>
        <v>131</v>
      </c>
      <c r="R370" s="17">
        <f t="shared" si="58"/>
        <v>140</v>
      </c>
      <c r="S370" s="149">
        <f t="shared" si="59"/>
        <v>9</v>
      </c>
      <c r="T370" s="163">
        <v>62.553205799999986</v>
      </c>
      <c r="U370" s="160">
        <f>Tabel3[[#This Row],[Verkoopprijs per stuk oud]]*1.04</f>
        <v>65.05533403199999</v>
      </c>
      <c r="V370" s="162" t="s">
        <v>774</v>
      </c>
      <c r="W370" s="152" t="s">
        <v>12</v>
      </c>
    </row>
    <row r="371" spans="1:23" ht="20.100000000000001" customHeight="1" x14ac:dyDescent="0.2">
      <c r="A371" s="66">
        <v>9741805</v>
      </c>
      <c r="B371" s="66">
        <v>3391903</v>
      </c>
      <c r="C371" s="66" t="s">
        <v>231</v>
      </c>
      <c r="D371" s="66">
        <v>7510839</v>
      </c>
      <c r="E371" s="66" t="s">
        <v>256</v>
      </c>
      <c r="F371" s="66" t="s">
        <v>256</v>
      </c>
      <c r="G371" s="78">
        <v>87193</v>
      </c>
      <c r="H371" s="78"/>
      <c r="I371" s="79" t="s">
        <v>330</v>
      </c>
      <c r="J371" s="79" t="s">
        <v>757</v>
      </c>
      <c r="K371" s="15">
        <f>Tabel3[[#This Row],[Artikelnummer gAvilar]]</f>
        <v>87193</v>
      </c>
      <c r="L371" s="79" t="str">
        <f t="shared" si="53"/>
        <v>8718558871936</v>
      </c>
      <c r="M371" s="17">
        <v>8718558</v>
      </c>
      <c r="N371" s="17">
        <f t="shared" si="54"/>
        <v>32</v>
      </c>
      <c r="O371" s="17">
        <f t="shared" si="55"/>
        <v>96</v>
      </c>
      <c r="P371" s="17">
        <f t="shared" si="56"/>
        <v>38</v>
      </c>
      <c r="Q371" s="17">
        <f t="shared" si="57"/>
        <v>134</v>
      </c>
      <c r="R371" s="17">
        <f t="shared" si="58"/>
        <v>140</v>
      </c>
      <c r="S371" s="149">
        <f t="shared" si="59"/>
        <v>6</v>
      </c>
      <c r="T371" s="163">
        <v>106.68730319999999</v>
      </c>
      <c r="U371" s="160">
        <f>Tabel3[[#This Row],[Verkoopprijs per stuk oud]]*1.04</f>
        <v>110.95479532799999</v>
      </c>
      <c r="V371" s="162" t="s">
        <v>772</v>
      </c>
      <c r="W371" s="152" t="s">
        <v>12</v>
      </c>
    </row>
    <row r="372" spans="1:23" ht="20.100000000000001" customHeight="1" x14ac:dyDescent="0.2">
      <c r="A372" s="66">
        <v>9741812</v>
      </c>
      <c r="B372" s="66">
        <v>3391904</v>
      </c>
      <c r="C372" s="66" t="s">
        <v>232</v>
      </c>
      <c r="D372" s="66">
        <v>7510840</v>
      </c>
      <c r="E372" s="66" t="s">
        <v>256</v>
      </c>
      <c r="F372" s="66" t="s">
        <v>256</v>
      </c>
      <c r="G372" s="78">
        <v>87194</v>
      </c>
      <c r="H372" s="78"/>
      <c r="I372" s="79" t="s">
        <v>331</v>
      </c>
      <c r="J372" s="79" t="s">
        <v>757</v>
      </c>
      <c r="K372" s="15">
        <f>Tabel3[[#This Row],[Artikelnummer gAvilar]]</f>
        <v>87194</v>
      </c>
      <c r="L372" s="79" t="str">
        <f t="shared" si="53"/>
        <v>8718558871943</v>
      </c>
      <c r="M372" s="17">
        <v>8718558</v>
      </c>
      <c r="N372" s="17">
        <f t="shared" si="54"/>
        <v>33</v>
      </c>
      <c r="O372" s="17">
        <f t="shared" si="55"/>
        <v>99</v>
      </c>
      <c r="P372" s="17">
        <f t="shared" si="56"/>
        <v>38</v>
      </c>
      <c r="Q372" s="17">
        <f t="shared" si="57"/>
        <v>137</v>
      </c>
      <c r="R372" s="17">
        <f t="shared" si="58"/>
        <v>140</v>
      </c>
      <c r="S372" s="149">
        <f t="shared" si="59"/>
        <v>3</v>
      </c>
      <c r="T372" s="163">
        <v>106.68730319999999</v>
      </c>
      <c r="U372" s="160">
        <f>Tabel3[[#This Row],[Verkoopprijs per stuk oud]]*1.04</f>
        <v>110.95479532799999</v>
      </c>
      <c r="V372" s="162" t="s">
        <v>772</v>
      </c>
      <c r="W372" s="152" t="s">
        <v>12</v>
      </c>
    </row>
    <row r="373" spans="1:23" ht="19.5" customHeight="1" x14ac:dyDescent="0.2">
      <c r="A373" s="77">
        <v>9741735</v>
      </c>
      <c r="B373" s="66">
        <v>3391905</v>
      </c>
      <c r="C373" s="66" t="s">
        <v>233</v>
      </c>
      <c r="D373" s="66">
        <v>7510841</v>
      </c>
      <c r="E373" s="66" t="s">
        <v>256</v>
      </c>
      <c r="F373" s="66" t="s">
        <v>256</v>
      </c>
      <c r="G373" s="78">
        <v>87195</v>
      </c>
      <c r="H373" s="78"/>
      <c r="I373" s="79" t="s">
        <v>332</v>
      </c>
      <c r="J373" s="79" t="s">
        <v>757</v>
      </c>
      <c r="K373" s="15">
        <f>Tabel3[[#This Row],[Artikelnummer gAvilar]]</f>
        <v>87195</v>
      </c>
      <c r="L373" s="79" t="str">
        <f t="shared" si="53"/>
        <v>8718558871950</v>
      </c>
      <c r="M373" s="17">
        <v>8718558</v>
      </c>
      <c r="N373" s="17">
        <f t="shared" si="54"/>
        <v>34</v>
      </c>
      <c r="O373" s="17">
        <f t="shared" si="55"/>
        <v>102</v>
      </c>
      <c r="P373" s="17">
        <f t="shared" si="56"/>
        <v>38</v>
      </c>
      <c r="Q373" s="17">
        <f t="shared" si="57"/>
        <v>140</v>
      </c>
      <c r="R373" s="17">
        <f t="shared" si="58"/>
        <v>140</v>
      </c>
      <c r="S373" s="149">
        <f t="shared" si="59"/>
        <v>0</v>
      </c>
      <c r="T373" s="163">
        <v>128.75435189999999</v>
      </c>
      <c r="U373" s="160">
        <f>Tabel3[[#This Row],[Verkoopprijs per stuk oud]]*1.04</f>
        <v>133.904525976</v>
      </c>
      <c r="V373" s="162" t="s">
        <v>774</v>
      </c>
      <c r="W373" s="152" t="s">
        <v>12</v>
      </c>
    </row>
    <row r="374" spans="1:23" ht="19.5" customHeight="1" x14ac:dyDescent="0.2">
      <c r="A374" s="77">
        <v>9741742</v>
      </c>
      <c r="B374" s="66">
        <v>3391910</v>
      </c>
      <c r="C374" s="66" t="s">
        <v>234</v>
      </c>
      <c r="D374" s="66">
        <v>7510842</v>
      </c>
      <c r="E374" s="66" t="s">
        <v>256</v>
      </c>
      <c r="F374" s="66" t="s">
        <v>256</v>
      </c>
      <c r="G374" s="78">
        <v>87196</v>
      </c>
      <c r="H374" s="78"/>
      <c r="I374" s="79" t="s">
        <v>938</v>
      </c>
      <c r="J374" s="79" t="s">
        <v>752</v>
      </c>
      <c r="K374" s="15">
        <f>Tabel3[[#This Row],[Artikelnummer gAvilar]]</f>
        <v>87196</v>
      </c>
      <c r="L374" s="79" t="str">
        <f t="shared" si="53"/>
        <v>8718558871967</v>
      </c>
      <c r="M374" s="17">
        <v>8718558</v>
      </c>
      <c r="N374" s="17">
        <f t="shared" si="54"/>
        <v>35</v>
      </c>
      <c r="O374" s="17">
        <f t="shared" si="55"/>
        <v>105</v>
      </c>
      <c r="P374" s="17">
        <f t="shared" si="56"/>
        <v>38</v>
      </c>
      <c r="Q374" s="17">
        <f t="shared" si="57"/>
        <v>143</v>
      </c>
      <c r="R374" s="17">
        <f t="shared" si="58"/>
        <v>150</v>
      </c>
      <c r="S374" s="149">
        <f t="shared" si="59"/>
        <v>7</v>
      </c>
      <c r="T374" s="163">
        <v>214.57065239999997</v>
      </c>
      <c r="U374" s="160">
        <f>Tabel3[[#This Row],[Verkoopprijs per stuk oud]]*1.04</f>
        <v>223.15347849599999</v>
      </c>
      <c r="V374" s="162" t="s">
        <v>774</v>
      </c>
      <c r="W374" s="152" t="s">
        <v>12</v>
      </c>
    </row>
    <row r="375" spans="1:23" ht="19.5" customHeight="1" x14ac:dyDescent="0.2">
      <c r="A375" s="77">
        <v>9741749</v>
      </c>
      <c r="B375" s="66">
        <v>3391911</v>
      </c>
      <c r="C375" s="66" t="s">
        <v>235</v>
      </c>
      <c r="D375" s="66">
        <v>7510843</v>
      </c>
      <c r="E375" s="66" t="s">
        <v>256</v>
      </c>
      <c r="F375" s="66" t="s">
        <v>256</v>
      </c>
      <c r="G375" s="78">
        <v>87197</v>
      </c>
      <c r="H375" s="78"/>
      <c r="I375" s="79" t="s">
        <v>939</v>
      </c>
      <c r="J375" s="79" t="s">
        <v>752</v>
      </c>
      <c r="K375" s="15">
        <f>Tabel3[[#This Row],[Artikelnummer gAvilar]]</f>
        <v>87197</v>
      </c>
      <c r="L375" s="79" t="str">
        <f t="shared" si="53"/>
        <v>8718558871974</v>
      </c>
      <c r="M375" s="17">
        <v>8718558</v>
      </c>
      <c r="N375" s="17">
        <f t="shared" si="54"/>
        <v>36</v>
      </c>
      <c r="O375" s="17">
        <f t="shared" si="55"/>
        <v>108</v>
      </c>
      <c r="P375" s="17">
        <f t="shared" si="56"/>
        <v>38</v>
      </c>
      <c r="Q375" s="17">
        <f t="shared" si="57"/>
        <v>146</v>
      </c>
      <c r="R375" s="17">
        <f t="shared" si="58"/>
        <v>150</v>
      </c>
      <c r="S375" s="149">
        <f t="shared" si="59"/>
        <v>4</v>
      </c>
      <c r="T375" s="163">
        <v>214.57065239999997</v>
      </c>
      <c r="U375" s="160">
        <f>Tabel3[[#This Row],[Verkoopprijs per stuk oud]]*1.04</f>
        <v>223.15347849599999</v>
      </c>
      <c r="V375" s="162" t="s">
        <v>772</v>
      </c>
      <c r="W375" s="152" t="s">
        <v>12</v>
      </c>
    </row>
    <row r="376" spans="1:23" ht="19.5" customHeight="1" x14ac:dyDescent="0.2">
      <c r="A376" s="77">
        <v>9741756</v>
      </c>
      <c r="B376" s="66">
        <v>3391912</v>
      </c>
      <c r="C376" s="66" t="s">
        <v>236</v>
      </c>
      <c r="D376" s="66">
        <v>7510844</v>
      </c>
      <c r="E376" s="66" t="s">
        <v>256</v>
      </c>
      <c r="F376" s="66" t="s">
        <v>256</v>
      </c>
      <c r="G376" s="78">
        <v>87198</v>
      </c>
      <c r="H376" s="78"/>
      <c r="I376" s="79" t="s">
        <v>940</v>
      </c>
      <c r="J376" s="100" t="s">
        <v>752</v>
      </c>
      <c r="K376" s="15">
        <f>Tabel3[[#This Row],[Artikelnummer gAvilar]]</f>
        <v>87198</v>
      </c>
      <c r="L376" s="79" t="str">
        <f t="shared" si="53"/>
        <v>8718558871981</v>
      </c>
      <c r="M376" s="17">
        <v>8718558</v>
      </c>
      <c r="N376" s="17">
        <f t="shared" si="54"/>
        <v>37</v>
      </c>
      <c r="O376" s="17">
        <f t="shared" si="55"/>
        <v>111</v>
      </c>
      <c r="P376" s="17">
        <f t="shared" si="56"/>
        <v>38</v>
      </c>
      <c r="Q376" s="17">
        <f t="shared" si="57"/>
        <v>149</v>
      </c>
      <c r="R376" s="17">
        <f t="shared" si="58"/>
        <v>150</v>
      </c>
      <c r="S376" s="149">
        <f t="shared" si="59"/>
        <v>1</v>
      </c>
      <c r="T376" s="163">
        <v>214.57065239999997</v>
      </c>
      <c r="U376" s="160">
        <f>Tabel3[[#This Row],[Verkoopprijs per stuk oud]]*1.04</f>
        <v>223.15347849599999</v>
      </c>
      <c r="V376" s="162" t="s">
        <v>774</v>
      </c>
      <c r="W376" s="152" t="s">
        <v>12</v>
      </c>
    </row>
    <row r="377" spans="1:23" ht="19.5" customHeight="1" x14ac:dyDescent="0.2">
      <c r="A377" s="77">
        <v>9741763</v>
      </c>
      <c r="B377" s="66">
        <v>3391913</v>
      </c>
      <c r="C377" s="66" t="s">
        <v>237</v>
      </c>
      <c r="D377" s="66">
        <v>7510845</v>
      </c>
      <c r="E377" s="66" t="s">
        <v>256</v>
      </c>
      <c r="F377" s="66" t="s">
        <v>256</v>
      </c>
      <c r="G377" s="78">
        <v>87199</v>
      </c>
      <c r="H377" s="78"/>
      <c r="I377" s="79" t="s">
        <v>941</v>
      </c>
      <c r="J377" s="100" t="s">
        <v>752</v>
      </c>
      <c r="K377" s="15">
        <f>Tabel3[[#This Row],[Artikelnummer gAvilar]]</f>
        <v>87199</v>
      </c>
      <c r="L377" s="79" t="str">
        <f t="shared" si="53"/>
        <v>8718558871998</v>
      </c>
      <c r="M377" s="17">
        <v>8718558</v>
      </c>
      <c r="N377" s="17">
        <f t="shared" si="54"/>
        <v>38</v>
      </c>
      <c r="O377" s="17">
        <f t="shared" si="55"/>
        <v>114</v>
      </c>
      <c r="P377" s="17">
        <f t="shared" si="56"/>
        <v>38</v>
      </c>
      <c r="Q377" s="17">
        <f t="shared" si="57"/>
        <v>152</v>
      </c>
      <c r="R377" s="17">
        <f t="shared" si="58"/>
        <v>160</v>
      </c>
      <c r="S377" s="149">
        <f t="shared" si="59"/>
        <v>8</v>
      </c>
      <c r="T377" s="163">
        <v>214.57065239999997</v>
      </c>
      <c r="U377" s="160">
        <f>Tabel3[[#This Row],[Verkoopprijs per stuk oud]]*1.04</f>
        <v>223.15347849599999</v>
      </c>
      <c r="V377" s="162" t="s">
        <v>774</v>
      </c>
      <c r="W377" s="152" t="s">
        <v>12</v>
      </c>
    </row>
    <row r="378" spans="1:23" ht="19.5" customHeight="1" x14ac:dyDescent="0.2">
      <c r="A378" s="77">
        <v>9741770</v>
      </c>
      <c r="B378" s="66">
        <v>3391914</v>
      </c>
      <c r="C378" s="66" t="s">
        <v>238</v>
      </c>
      <c r="D378" s="66">
        <v>7510846</v>
      </c>
      <c r="E378" s="66" t="s">
        <v>256</v>
      </c>
      <c r="F378" s="66" t="s">
        <v>256</v>
      </c>
      <c r="G378" s="78">
        <v>87200</v>
      </c>
      <c r="H378" s="78"/>
      <c r="I378" s="79" t="s">
        <v>942</v>
      </c>
      <c r="J378" s="100" t="s">
        <v>752</v>
      </c>
      <c r="K378" s="15">
        <f>Tabel3[[#This Row],[Artikelnummer gAvilar]]</f>
        <v>87200</v>
      </c>
      <c r="L378" s="79" t="str">
        <f t="shared" si="53"/>
        <v>8718558872001</v>
      </c>
      <c r="M378" s="17">
        <v>8718558</v>
      </c>
      <c r="N378" s="17">
        <f t="shared" si="54"/>
        <v>30</v>
      </c>
      <c r="O378" s="17">
        <f t="shared" si="55"/>
        <v>90</v>
      </c>
      <c r="P378" s="17">
        <f t="shared" si="56"/>
        <v>29</v>
      </c>
      <c r="Q378" s="17">
        <f t="shared" si="57"/>
        <v>119</v>
      </c>
      <c r="R378" s="17">
        <f t="shared" si="58"/>
        <v>120</v>
      </c>
      <c r="S378" s="149">
        <f t="shared" si="59"/>
        <v>1</v>
      </c>
      <c r="T378" s="163">
        <v>214.57065239999997</v>
      </c>
      <c r="U378" s="160">
        <f>Tabel3[[#This Row],[Verkoopprijs per stuk oud]]*1.04</f>
        <v>223.15347849599999</v>
      </c>
      <c r="V378" s="162" t="s">
        <v>774</v>
      </c>
      <c r="W378" s="152" t="s">
        <v>12</v>
      </c>
    </row>
    <row r="379" spans="1:23" ht="20.100000000000001" customHeight="1" x14ac:dyDescent="0.2">
      <c r="A379" s="66">
        <v>9741693</v>
      </c>
      <c r="B379" s="66">
        <v>3391915</v>
      </c>
      <c r="C379" s="66" t="s">
        <v>239</v>
      </c>
      <c r="D379" s="66">
        <v>7510847</v>
      </c>
      <c r="E379" s="66" t="s">
        <v>256</v>
      </c>
      <c r="F379" s="66" t="s">
        <v>256</v>
      </c>
      <c r="G379" s="78">
        <v>87201</v>
      </c>
      <c r="H379" s="78"/>
      <c r="I379" s="79" t="s">
        <v>943</v>
      </c>
      <c r="J379" s="100" t="s">
        <v>752</v>
      </c>
      <c r="K379" s="15">
        <f>Tabel3[[#This Row],[Artikelnummer gAvilar]]</f>
        <v>87201</v>
      </c>
      <c r="L379" s="79" t="str">
        <f t="shared" si="53"/>
        <v>8718558872018</v>
      </c>
      <c r="M379" s="17">
        <v>8718558</v>
      </c>
      <c r="N379" s="17">
        <f t="shared" si="54"/>
        <v>31</v>
      </c>
      <c r="O379" s="17">
        <f t="shared" si="55"/>
        <v>93</v>
      </c>
      <c r="P379" s="17">
        <f t="shared" si="56"/>
        <v>29</v>
      </c>
      <c r="Q379" s="17">
        <f t="shared" si="57"/>
        <v>122</v>
      </c>
      <c r="R379" s="17">
        <f t="shared" si="58"/>
        <v>130</v>
      </c>
      <c r="S379" s="149">
        <f t="shared" si="59"/>
        <v>8</v>
      </c>
      <c r="T379" s="163">
        <v>214.57065239999997</v>
      </c>
      <c r="U379" s="160">
        <f>Tabel3[[#This Row],[Verkoopprijs per stuk oud]]*1.04</f>
        <v>223.15347849599999</v>
      </c>
      <c r="V379" s="162" t="s">
        <v>772</v>
      </c>
      <c r="W379" s="152" t="s">
        <v>12</v>
      </c>
    </row>
    <row r="380" spans="1:23" ht="20.100000000000001" customHeight="1" x14ac:dyDescent="0.2">
      <c r="A380" s="66">
        <v>9741700</v>
      </c>
      <c r="B380" s="66">
        <v>3391916</v>
      </c>
      <c r="C380" s="66" t="s">
        <v>240</v>
      </c>
      <c r="D380" s="66">
        <v>7510848</v>
      </c>
      <c r="E380" s="66" t="s">
        <v>256</v>
      </c>
      <c r="F380" s="66" t="s">
        <v>256</v>
      </c>
      <c r="G380" s="78">
        <v>87202</v>
      </c>
      <c r="H380" s="78"/>
      <c r="I380" s="79" t="s">
        <v>944</v>
      </c>
      <c r="J380" s="100" t="s">
        <v>752</v>
      </c>
      <c r="K380" s="15">
        <f>Tabel3[[#This Row],[Artikelnummer gAvilar]]</f>
        <v>87202</v>
      </c>
      <c r="L380" s="79" t="str">
        <f t="shared" si="53"/>
        <v>8718558872025</v>
      </c>
      <c r="M380" s="17">
        <v>8718558</v>
      </c>
      <c r="N380" s="17">
        <f t="shared" si="54"/>
        <v>32</v>
      </c>
      <c r="O380" s="17">
        <f t="shared" si="55"/>
        <v>96</v>
      </c>
      <c r="P380" s="17">
        <f t="shared" si="56"/>
        <v>29</v>
      </c>
      <c r="Q380" s="17">
        <f t="shared" si="57"/>
        <v>125</v>
      </c>
      <c r="R380" s="17">
        <f t="shared" si="58"/>
        <v>130</v>
      </c>
      <c r="S380" s="149">
        <f t="shared" si="59"/>
        <v>5</v>
      </c>
      <c r="T380" s="163">
        <v>281.96784450000001</v>
      </c>
      <c r="U380" s="160">
        <f>Tabel3[[#This Row],[Verkoopprijs per stuk oud]]*1.04</f>
        <v>293.24655828000004</v>
      </c>
      <c r="V380" s="162" t="s">
        <v>772</v>
      </c>
      <c r="W380" s="152" t="s">
        <v>12</v>
      </c>
    </row>
    <row r="381" spans="1:23" ht="20.100000000000001" customHeight="1" x14ac:dyDescent="0.2">
      <c r="A381" s="66">
        <v>9741707</v>
      </c>
      <c r="B381" s="66">
        <v>3391917</v>
      </c>
      <c r="C381" s="66" t="s">
        <v>241</v>
      </c>
      <c r="D381" s="66">
        <v>7510849</v>
      </c>
      <c r="E381" s="66" t="s">
        <v>256</v>
      </c>
      <c r="F381" s="66" t="s">
        <v>256</v>
      </c>
      <c r="G381" s="78">
        <v>87203</v>
      </c>
      <c r="H381" s="78"/>
      <c r="I381" s="79" t="s">
        <v>945</v>
      </c>
      <c r="J381" s="100" t="s">
        <v>752</v>
      </c>
      <c r="K381" s="15">
        <f>Tabel3[[#This Row],[Artikelnummer gAvilar]]</f>
        <v>87203</v>
      </c>
      <c r="L381" s="79" t="str">
        <f t="shared" si="53"/>
        <v>8718558872032</v>
      </c>
      <c r="M381" s="17">
        <v>8718558</v>
      </c>
      <c r="N381" s="17">
        <f t="shared" si="54"/>
        <v>33</v>
      </c>
      <c r="O381" s="17">
        <f t="shared" si="55"/>
        <v>99</v>
      </c>
      <c r="P381" s="17">
        <f t="shared" si="56"/>
        <v>29</v>
      </c>
      <c r="Q381" s="17">
        <f t="shared" si="57"/>
        <v>128</v>
      </c>
      <c r="R381" s="17">
        <f t="shared" si="58"/>
        <v>130</v>
      </c>
      <c r="S381" s="149">
        <f t="shared" si="59"/>
        <v>2</v>
      </c>
      <c r="T381" s="163">
        <v>281.90804219999995</v>
      </c>
      <c r="U381" s="160">
        <f>Tabel3[[#This Row],[Verkoopprijs per stuk oud]]*1.04</f>
        <v>293.18436388799995</v>
      </c>
      <c r="V381" s="162" t="s">
        <v>772</v>
      </c>
      <c r="W381" s="152" t="s">
        <v>12</v>
      </c>
    </row>
    <row r="382" spans="1:23" ht="20.100000000000001" customHeight="1" x14ac:dyDescent="0.2">
      <c r="A382" s="66">
        <v>9741714</v>
      </c>
      <c r="B382" s="66">
        <v>3391918</v>
      </c>
      <c r="C382" s="66" t="s">
        <v>242</v>
      </c>
      <c r="D382" s="66">
        <v>7510850</v>
      </c>
      <c r="E382" s="66" t="s">
        <v>256</v>
      </c>
      <c r="F382" s="66" t="s">
        <v>256</v>
      </c>
      <c r="G382" s="78">
        <v>87204</v>
      </c>
      <c r="H382" s="78"/>
      <c r="I382" s="79" t="s">
        <v>946</v>
      </c>
      <c r="J382" s="100" t="s">
        <v>752</v>
      </c>
      <c r="K382" s="15">
        <f>Tabel3[[#This Row],[Artikelnummer gAvilar]]</f>
        <v>87204</v>
      </c>
      <c r="L382" s="79" t="str">
        <f t="shared" si="53"/>
        <v>8718558872049</v>
      </c>
      <c r="M382" s="17">
        <v>8718558</v>
      </c>
      <c r="N382" s="17">
        <f t="shared" si="54"/>
        <v>34</v>
      </c>
      <c r="O382" s="17">
        <f t="shared" si="55"/>
        <v>102</v>
      </c>
      <c r="P382" s="17">
        <f t="shared" si="56"/>
        <v>29</v>
      </c>
      <c r="Q382" s="17">
        <f t="shared" si="57"/>
        <v>131</v>
      </c>
      <c r="R382" s="17">
        <f t="shared" si="58"/>
        <v>140</v>
      </c>
      <c r="S382" s="149">
        <f t="shared" si="59"/>
        <v>9</v>
      </c>
      <c r="T382" s="163">
        <v>281.90804219999995</v>
      </c>
      <c r="U382" s="160">
        <f>Tabel3[[#This Row],[Verkoopprijs per stuk oud]]*1.04</f>
        <v>293.18436388799995</v>
      </c>
      <c r="V382" s="162" t="s">
        <v>772</v>
      </c>
      <c r="W382" s="152" t="s">
        <v>12</v>
      </c>
    </row>
    <row r="383" spans="1:23" ht="20.100000000000001" customHeight="1" x14ac:dyDescent="0.2">
      <c r="A383" s="77">
        <v>9741721</v>
      </c>
      <c r="B383" s="66">
        <v>3391919</v>
      </c>
      <c r="C383" s="66" t="s">
        <v>243</v>
      </c>
      <c r="D383" s="66">
        <v>7510851</v>
      </c>
      <c r="E383" s="66" t="s">
        <v>256</v>
      </c>
      <c r="F383" s="66" t="s">
        <v>256</v>
      </c>
      <c r="G383" s="78">
        <v>87205</v>
      </c>
      <c r="H383" s="78"/>
      <c r="I383" s="79" t="s">
        <v>947</v>
      </c>
      <c r="J383" s="100" t="s">
        <v>752</v>
      </c>
      <c r="K383" s="15">
        <f>Tabel3[[#This Row],[Artikelnummer gAvilar]]</f>
        <v>87205</v>
      </c>
      <c r="L383" s="79" t="str">
        <f t="shared" si="53"/>
        <v>8718558872056</v>
      </c>
      <c r="M383" s="17">
        <v>8718558</v>
      </c>
      <c r="N383" s="17">
        <f t="shared" si="54"/>
        <v>35</v>
      </c>
      <c r="O383" s="17">
        <f t="shared" si="55"/>
        <v>105</v>
      </c>
      <c r="P383" s="17">
        <f t="shared" si="56"/>
        <v>29</v>
      </c>
      <c r="Q383" s="17">
        <f t="shared" si="57"/>
        <v>134</v>
      </c>
      <c r="R383" s="17">
        <f t="shared" si="58"/>
        <v>140</v>
      </c>
      <c r="S383" s="149">
        <f t="shared" si="59"/>
        <v>6</v>
      </c>
      <c r="T383" s="163">
        <v>281.90804219999995</v>
      </c>
      <c r="U383" s="160">
        <f>Tabel3[[#This Row],[Verkoopprijs per stuk oud]]*1.04</f>
        <v>293.18436388799995</v>
      </c>
      <c r="V383" s="162" t="s">
        <v>772</v>
      </c>
      <c r="W383" s="152" t="s">
        <v>12</v>
      </c>
    </row>
    <row r="384" spans="1:23" ht="20.100000000000001" customHeight="1" x14ac:dyDescent="0.2">
      <c r="A384" s="77">
        <v>9741728</v>
      </c>
      <c r="B384" s="66">
        <v>3391920</v>
      </c>
      <c r="C384" s="66" t="s">
        <v>244</v>
      </c>
      <c r="D384" s="66">
        <v>7510852</v>
      </c>
      <c r="E384" s="66" t="s">
        <v>256</v>
      </c>
      <c r="F384" s="66" t="s">
        <v>256</v>
      </c>
      <c r="G384" s="78">
        <v>87206</v>
      </c>
      <c r="H384" s="78"/>
      <c r="I384" s="79" t="s">
        <v>948</v>
      </c>
      <c r="J384" s="100" t="s">
        <v>752</v>
      </c>
      <c r="K384" s="15">
        <f>Tabel3[[#This Row],[Artikelnummer gAvilar]]</f>
        <v>87206</v>
      </c>
      <c r="L384" s="79" t="str">
        <f t="shared" si="53"/>
        <v>8718558872063</v>
      </c>
      <c r="M384" s="17">
        <v>8718558</v>
      </c>
      <c r="N384" s="17">
        <f t="shared" si="54"/>
        <v>36</v>
      </c>
      <c r="O384" s="17">
        <f t="shared" si="55"/>
        <v>108</v>
      </c>
      <c r="P384" s="17">
        <f t="shared" si="56"/>
        <v>29</v>
      </c>
      <c r="Q384" s="17">
        <f t="shared" si="57"/>
        <v>137</v>
      </c>
      <c r="R384" s="17">
        <f t="shared" si="58"/>
        <v>140</v>
      </c>
      <c r="S384" s="149">
        <f t="shared" si="59"/>
        <v>3</v>
      </c>
      <c r="T384" s="163">
        <v>281.90804219999995</v>
      </c>
      <c r="U384" s="160">
        <f>Tabel3[[#This Row],[Verkoopprijs per stuk oud]]*1.04</f>
        <v>293.18436388799995</v>
      </c>
      <c r="V384" s="162" t="s">
        <v>772</v>
      </c>
      <c r="W384" s="152" t="s">
        <v>12</v>
      </c>
    </row>
    <row r="385" spans="1:23" ht="20.100000000000001" customHeight="1" x14ac:dyDescent="0.2">
      <c r="A385" s="66">
        <v>9741651</v>
      </c>
      <c r="B385" s="66">
        <v>3391921</v>
      </c>
      <c r="C385" s="66" t="s">
        <v>245</v>
      </c>
      <c r="D385" s="66">
        <v>7510853</v>
      </c>
      <c r="E385" s="66" t="s">
        <v>256</v>
      </c>
      <c r="F385" s="66" t="s">
        <v>256</v>
      </c>
      <c r="G385" s="78">
        <v>87207</v>
      </c>
      <c r="H385" s="78"/>
      <c r="I385" s="79" t="s">
        <v>949</v>
      </c>
      <c r="J385" s="100" t="s">
        <v>752</v>
      </c>
      <c r="K385" s="15">
        <f>Tabel3[[#This Row],[Artikelnummer gAvilar]]</f>
        <v>87207</v>
      </c>
      <c r="L385" s="79" t="str">
        <f t="shared" si="53"/>
        <v>8718558872070</v>
      </c>
      <c r="M385" s="17">
        <v>8718558</v>
      </c>
      <c r="N385" s="17">
        <f t="shared" si="54"/>
        <v>37</v>
      </c>
      <c r="O385" s="17">
        <f t="shared" si="55"/>
        <v>111</v>
      </c>
      <c r="P385" s="17">
        <f t="shared" si="56"/>
        <v>29</v>
      </c>
      <c r="Q385" s="17">
        <f t="shared" si="57"/>
        <v>140</v>
      </c>
      <c r="R385" s="17">
        <f t="shared" si="58"/>
        <v>140</v>
      </c>
      <c r="S385" s="149">
        <f t="shared" si="59"/>
        <v>0</v>
      </c>
      <c r="T385" s="163">
        <v>281.90804219999995</v>
      </c>
      <c r="U385" s="160">
        <f>Tabel3[[#This Row],[Verkoopprijs per stuk oud]]*1.04</f>
        <v>293.18436388799995</v>
      </c>
      <c r="V385" s="162" t="s">
        <v>772</v>
      </c>
      <c r="W385" s="152" t="s">
        <v>12</v>
      </c>
    </row>
    <row r="386" spans="1:23" ht="20.100000000000001" customHeight="1" x14ac:dyDescent="0.2">
      <c r="A386" s="77">
        <v>9741658</v>
      </c>
      <c r="B386" s="66">
        <v>3391925</v>
      </c>
      <c r="C386" s="66" t="s">
        <v>246</v>
      </c>
      <c r="D386" s="66">
        <v>7510854</v>
      </c>
      <c r="E386" s="66" t="s">
        <v>256</v>
      </c>
      <c r="F386" s="66" t="s">
        <v>256</v>
      </c>
      <c r="G386" s="78">
        <v>87208</v>
      </c>
      <c r="H386" s="78"/>
      <c r="I386" s="79" t="s">
        <v>76</v>
      </c>
      <c r="J386" s="100" t="s">
        <v>10</v>
      </c>
      <c r="K386" s="15">
        <f>Tabel3[[#This Row],[Artikelnummer gAvilar]]</f>
        <v>87208</v>
      </c>
      <c r="L386" s="79" t="str">
        <f t="shared" si="53"/>
        <v>8718558872087</v>
      </c>
      <c r="M386" s="17">
        <v>8718558</v>
      </c>
      <c r="N386" s="17">
        <f t="shared" si="54"/>
        <v>38</v>
      </c>
      <c r="O386" s="17">
        <f t="shared" si="55"/>
        <v>114</v>
      </c>
      <c r="P386" s="17">
        <f t="shared" si="56"/>
        <v>29</v>
      </c>
      <c r="Q386" s="17">
        <f t="shared" si="57"/>
        <v>143</v>
      </c>
      <c r="R386" s="17">
        <f t="shared" si="58"/>
        <v>150</v>
      </c>
      <c r="S386" s="149">
        <f t="shared" si="59"/>
        <v>7</v>
      </c>
      <c r="T386" s="163">
        <v>43.997881049999997</v>
      </c>
      <c r="U386" s="160">
        <f>Tabel3[[#This Row],[Verkoopprijs per stuk oud]]*1.04</f>
        <v>45.757796291999995</v>
      </c>
      <c r="V386" s="161" t="s">
        <v>774</v>
      </c>
      <c r="W386" s="152" t="s">
        <v>12</v>
      </c>
    </row>
    <row r="387" spans="1:23" ht="20.100000000000001" customHeight="1" x14ac:dyDescent="0.2">
      <c r="A387" s="77">
        <v>9741665</v>
      </c>
      <c r="B387" s="66">
        <v>3391926</v>
      </c>
      <c r="C387" s="66" t="s">
        <v>247</v>
      </c>
      <c r="D387" s="66">
        <v>7510855</v>
      </c>
      <c r="E387" s="66" t="s">
        <v>256</v>
      </c>
      <c r="F387" s="66" t="s">
        <v>256</v>
      </c>
      <c r="G387" s="78">
        <v>87209</v>
      </c>
      <c r="H387" s="78"/>
      <c r="I387" s="79" t="s">
        <v>77</v>
      </c>
      <c r="J387" s="100" t="s">
        <v>10</v>
      </c>
      <c r="K387" s="15">
        <f>Tabel3[[#This Row],[Artikelnummer gAvilar]]</f>
        <v>87209</v>
      </c>
      <c r="L387" s="79" t="str">
        <f t="shared" si="53"/>
        <v>8718558872094</v>
      </c>
      <c r="M387" s="17">
        <v>8718558</v>
      </c>
      <c r="N387" s="17">
        <f t="shared" si="54"/>
        <v>39</v>
      </c>
      <c r="O387" s="17">
        <f t="shared" si="55"/>
        <v>117</v>
      </c>
      <c r="P387" s="17">
        <f t="shared" si="56"/>
        <v>29</v>
      </c>
      <c r="Q387" s="17">
        <f t="shared" si="57"/>
        <v>146</v>
      </c>
      <c r="R387" s="17">
        <f t="shared" si="58"/>
        <v>150</v>
      </c>
      <c r="S387" s="149">
        <f t="shared" si="59"/>
        <v>4</v>
      </c>
      <c r="T387" s="163">
        <v>51.8884623</v>
      </c>
      <c r="U387" s="160">
        <f>Tabel3[[#This Row],[Verkoopprijs per stuk oud]]*1.04</f>
        <v>53.964000792</v>
      </c>
      <c r="V387" s="161" t="s">
        <v>774</v>
      </c>
      <c r="W387" s="152" t="s">
        <v>12</v>
      </c>
    </row>
    <row r="388" spans="1:23" ht="20.100000000000001" customHeight="1" x14ac:dyDescent="0.2">
      <c r="A388" s="77">
        <v>9741672</v>
      </c>
      <c r="B388" s="66">
        <v>3391927</v>
      </c>
      <c r="C388" s="66" t="s">
        <v>248</v>
      </c>
      <c r="D388" s="66">
        <v>7510856</v>
      </c>
      <c r="E388" s="66" t="s">
        <v>256</v>
      </c>
      <c r="F388" s="66"/>
      <c r="G388" s="78">
        <v>87210</v>
      </c>
      <c r="H388" s="78"/>
      <c r="I388" s="79" t="s">
        <v>78</v>
      </c>
      <c r="J388" s="100" t="s">
        <v>10</v>
      </c>
      <c r="K388" s="15">
        <f>Tabel3[[#This Row],[Artikelnummer gAvilar]]</f>
        <v>87210</v>
      </c>
      <c r="L388" s="79" t="str">
        <f t="shared" si="53"/>
        <v>8718558872100</v>
      </c>
      <c r="M388" s="17">
        <v>8718558</v>
      </c>
      <c r="N388" s="17">
        <f t="shared" si="54"/>
        <v>30</v>
      </c>
      <c r="O388" s="17">
        <f t="shared" si="55"/>
        <v>90</v>
      </c>
      <c r="P388" s="17">
        <f t="shared" si="56"/>
        <v>30</v>
      </c>
      <c r="Q388" s="17">
        <f t="shared" si="57"/>
        <v>120</v>
      </c>
      <c r="R388" s="17">
        <f t="shared" si="58"/>
        <v>120</v>
      </c>
      <c r="S388" s="149">
        <f t="shared" si="59"/>
        <v>0</v>
      </c>
      <c r="T388" s="163">
        <v>65.270888100000008</v>
      </c>
      <c r="U388" s="160">
        <f>Tabel3[[#This Row],[Verkoopprijs per stuk oud]]*1.04</f>
        <v>67.881723624000017</v>
      </c>
      <c r="V388" s="161" t="s">
        <v>774</v>
      </c>
      <c r="W388" s="152" t="s">
        <v>12</v>
      </c>
    </row>
    <row r="389" spans="1:23" ht="20.100000000000001" customHeight="1" x14ac:dyDescent="0.2">
      <c r="A389" s="77">
        <v>9741679</v>
      </c>
      <c r="B389" s="66">
        <v>3391928</v>
      </c>
      <c r="C389" s="66" t="s">
        <v>249</v>
      </c>
      <c r="D389" s="66">
        <v>7510857</v>
      </c>
      <c r="E389" s="66" t="s">
        <v>256</v>
      </c>
      <c r="F389" s="66" t="s">
        <v>256</v>
      </c>
      <c r="G389" s="78">
        <v>87211</v>
      </c>
      <c r="H389" s="78"/>
      <c r="I389" s="79" t="s">
        <v>79</v>
      </c>
      <c r="J389" s="100" t="s">
        <v>10</v>
      </c>
      <c r="K389" s="15">
        <f>Tabel3[[#This Row],[Artikelnummer gAvilar]]</f>
        <v>87211</v>
      </c>
      <c r="L389" s="79" t="str">
        <f t="shared" si="53"/>
        <v>8718558872117</v>
      </c>
      <c r="M389" s="17">
        <v>8718558</v>
      </c>
      <c r="N389" s="17">
        <f t="shared" si="54"/>
        <v>31</v>
      </c>
      <c r="O389" s="17">
        <f t="shared" si="55"/>
        <v>93</v>
      </c>
      <c r="P389" s="17">
        <f t="shared" si="56"/>
        <v>30</v>
      </c>
      <c r="Q389" s="17">
        <f t="shared" si="57"/>
        <v>123</v>
      </c>
      <c r="R389" s="17">
        <f t="shared" si="58"/>
        <v>130</v>
      </c>
      <c r="S389" s="149">
        <f t="shared" si="59"/>
        <v>7</v>
      </c>
      <c r="T389" s="163">
        <v>87.83984421449999</v>
      </c>
      <c r="U389" s="160">
        <f>Tabel3[[#This Row],[Verkoopprijs per stuk oud]]*1.04</f>
        <v>91.353437983079999</v>
      </c>
      <c r="V389" s="161" t="s">
        <v>774</v>
      </c>
      <c r="W389" s="152" t="s">
        <v>12</v>
      </c>
    </row>
    <row r="390" spans="1:23" ht="20.100000000000001" customHeight="1" x14ac:dyDescent="0.2">
      <c r="A390" s="77">
        <v>9741686</v>
      </c>
      <c r="B390" s="66">
        <v>3391929</v>
      </c>
      <c r="C390" s="66" t="s">
        <v>250</v>
      </c>
      <c r="D390" s="66">
        <v>7510858</v>
      </c>
      <c r="E390" s="66" t="s">
        <v>256</v>
      </c>
      <c r="F390" s="66" t="s">
        <v>256</v>
      </c>
      <c r="G390" s="78">
        <v>87212</v>
      </c>
      <c r="H390" s="78"/>
      <c r="I390" s="79" t="s">
        <v>80</v>
      </c>
      <c r="J390" s="100" t="s">
        <v>10</v>
      </c>
      <c r="K390" s="15">
        <f>Tabel3[[#This Row],[Artikelnummer gAvilar]]</f>
        <v>87212</v>
      </c>
      <c r="L390" s="79" t="str">
        <f t="shared" si="53"/>
        <v>8718558872124</v>
      </c>
      <c r="M390" s="17">
        <v>8718558</v>
      </c>
      <c r="N390" s="17">
        <f t="shared" si="54"/>
        <v>32</v>
      </c>
      <c r="O390" s="17">
        <f t="shared" si="55"/>
        <v>96</v>
      </c>
      <c r="P390" s="17">
        <f t="shared" si="56"/>
        <v>30</v>
      </c>
      <c r="Q390" s="17">
        <f t="shared" si="57"/>
        <v>126</v>
      </c>
      <c r="R390" s="17">
        <f t="shared" si="58"/>
        <v>130</v>
      </c>
      <c r="S390" s="149">
        <f t="shared" si="59"/>
        <v>4</v>
      </c>
      <c r="T390" s="163">
        <v>95.949467999999996</v>
      </c>
      <c r="U390" s="160">
        <f>Tabel3[[#This Row],[Verkoopprijs per stuk oud]]*1.04</f>
        <v>99.787446720000005</v>
      </c>
      <c r="V390" s="161" t="s">
        <v>774</v>
      </c>
      <c r="W390" s="152" t="s">
        <v>12</v>
      </c>
    </row>
    <row r="391" spans="1:23" ht="20.100000000000001" customHeight="1" x14ac:dyDescent="0.2">
      <c r="A391" s="77">
        <v>9741616</v>
      </c>
      <c r="B391" s="66">
        <v>3391930</v>
      </c>
      <c r="C391" s="66" t="s">
        <v>251</v>
      </c>
      <c r="D391" s="66">
        <v>7510859</v>
      </c>
      <c r="E391" s="66" t="s">
        <v>256</v>
      </c>
      <c r="F391" s="66" t="s">
        <v>256</v>
      </c>
      <c r="G391" s="78">
        <v>87213</v>
      </c>
      <c r="H391" s="78"/>
      <c r="I391" s="79" t="s">
        <v>81</v>
      </c>
      <c r="J391" s="100" t="s">
        <v>10</v>
      </c>
      <c r="K391" s="15">
        <f>Tabel3[[#This Row],[Artikelnummer gAvilar]]</f>
        <v>87213</v>
      </c>
      <c r="L391" s="79" t="str">
        <f t="shared" si="53"/>
        <v>8718558872131</v>
      </c>
      <c r="M391" s="17">
        <v>8718558</v>
      </c>
      <c r="N391" s="17">
        <f t="shared" si="54"/>
        <v>33</v>
      </c>
      <c r="O391" s="17">
        <f t="shared" si="55"/>
        <v>99</v>
      </c>
      <c r="P391" s="17">
        <f t="shared" si="56"/>
        <v>30</v>
      </c>
      <c r="Q391" s="17">
        <f t="shared" si="57"/>
        <v>129</v>
      </c>
      <c r="R391" s="17">
        <f t="shared" si="58"/>
        <v>130</v>
      </c>
      <c r="S391" s="149">
        <f t="shared" si="59"/>
        <v>1</v>
      </c>
      <c r="T391" s="163">
        <v>133.3192608</v>
      </c>
      <c r="U391" s="160">
        <f>Tabel3[[#This Row],[Verkoopprijs per stuk oud]]*1.04</f>
        <v>138.65203123200001</v>
      </c>
      <c r="V391" s="161" t="s">
        <v>774</v>
      </c>
      <c r="W391" s="152" t="s">
        <v>12</v>
      </c>
    </row>
    <row r="392" spans="1:23" ht="20.100000000000001" customHeight="1" x14ac:dyDescent="0.2">
      <c r="A392" s="77">
        <v>9741623</v>
      </c>
      <c r="B392" s="66">
        <v>3391931</v>
      </c>
      <c r="C392" s="66" t="s">
        <v>252</v>
      </c>
      <c r="D392" s="66">
        <v>7510860</v>
      </c>
      <c r="E392" s="66" t="s">
        <v>256</v>
      </c>
      <c r="F392" s="66" t="s">
        <v>256</v>
      </c>
      <c r="G392" s="82">
        <v>87214</v>
      </c>
      <c r="H392" s="82"/>
      <c r="I392" s="79" t="s">
        <v>82</v>
      </c>
      <c r="J392" s="100" t="s">
        <v>10</v>
      </c>
      <c r="K392" s="15">
        <f>Tabel3[[#This Row],[Artikelnummer gAvilar]]</f>
        <v>87214</v>
      </c>
      <c r="L392" s="79" t="str">
        <f t="shared" si="53"/>
        <v>8718558872148</v>
      </c>
      <c r="M392" s="17">
        <v>8718558</v>
      </c>
      <c r="N392" s="17">
        <f t="shared" si="54"/>
        <v>34</v>
      </c>
      <c r="O392" s="17">
        <f t="shared" si="55"/>
        <v>102</v>
      </c>
      <c r="P392" s="17">
        <f t="shared" si="56"/>
        <v>30</v>
      </c>
      <c r="Q392" s="17">
        <f t="shared" si="57"/>
        <v>132</v>
      </c>
      <c r="R392" s="17">
        <f t="shared" si="58"/>
        <v>140</v>
      </c>
      <c r="S392" s="149">
        <f t="shared" si="59"/>
        <v>8</v>
      </c>
      <c r="T392" s="163">
        <v>299.67597000000001</v>
      </c>
      <c r="U392" s="160">
        <f>Tabel3[[#This Row],[Verkoopprijs per stuk oud]]*1.04</f>
        <v>311.6630088</v>
      </c>
      <c r="V392" s="161" t="s">
        <v>774</v>
      </c>
      <c r="W392" s="152" t="s">
        <v>12</v>
      </c>
    </row>
    <row r="393" spans="1:23" ht="20.100000000000001" customHeight="1" x14ac:dyDescent="0.2">
      <c r="A393" s="77">
        <v>9741630</v>
      </c>
      <c r="B393" s="66">
        <v>3391932</v>
      </c>
      <c r="C393" s="66" t="s">
        <v>253</v>
      </c>
      <c r="D393" s="66">
        <v>7510861</v>
      </c>
      <c r="E393" s="66" t="s">
        <v>256</v>
      </c>
      <c r="F393" s="66" t="s">
        <v>256</v>
      </c>
      <c r="G393" s="82">
        <v>87215</v>
      </c>
      <c r="H393" s="82"/>
      <c r="I393" s="79" t="s">
        <v>83</v>
      </c>
      <c r="J393" s="100" t="s">
        <v>10</v>
      </c>
      <c r="K393" s="15">
        <f>Tabel3[[#This Row],[Artikelnummer gAvilar]]</f>
        <v>87215</v>
      </c>
      <c r="L393" s="79" t="str">
        <f t="shared" si="53"/>
        <v>8718558872155</v>
      </c>
      <c r="M393" s="17">
        <v>8718558</v>
      </c>
      <c r="N393" s="17">
        <f t="shared" si="54"/>
        <v>35</v>
      </c>
      <c r="O393" s="17">
        <f t="shared" si="55"/>
        <v>105</v>
      </c>
      <c r="P393" s="17">
        <f t="shared" si="56"/>
        <v>30</v>
      </c>
      <c r="Q393" s="17">
        <f t="shared" si="57"/>
        <v>135</v>
      </c>
      <c r="R393" s="17">
        <f t="shared" si="58"/>
        <v>140</v>
      </c>
      <c r="S393" s="149">
        <f t="shared" si="59"/>
        <v>5</v>
      </c>
      <c r="T393" s="163">
        <v>288.77866199999994</v>
      </c>
      <c r="U393" s="160">
        <f>Tabel3[[#This Row],[Verkoopprijs per stuk oud]]*1.04</f>
        <v>300.32980847999994</v>
      </c>
      <c r="V393" s="161" t="s">
        <v>774</v>
      </c>
      <c r="W393" s="152" t="s">
        <v>12</v>
      </c>
    </row>
    <row r="394" spans="1:23" ht="20.100000000000001" customHeight="1" x14ac:dyDescent="0.2">
      <c r="A394" s="77">
        <v>9741637</v>
      </c>
      <c r="B394" s="66">
        <v>3391934</v>
      </c>
      <c r="C394" s="66" t="s">
        <v>254</v>
      </c>
      <c r="D394" s="66">
        <v>7510862</v>
      </c>
      <c r="E394" s="66" t="s">
        <v>256</v>
      </c>
      <c r="F394" s="66" t="s">
        <v>256</v>
      </c>
      <c r="G394" s="82">
        <v>87216</v>
      </c>
      <c r="H394" s="82"/>
      <c r="I394" s="79" t="s">
        <v>84</v>
      </c>
      <c r="J394" s="100" t="s">
        <v>10</v>
      </c>
      <c r="K394" s="15">
        <f>Tabel3[[#This Row],[Artikelnummer gAvilar]]</f>
        <v>87216</v>
      </c>
      <c r="L394" s="79" t="str">
        <f t="shared" si="53"/>
        <v>8718558872162</v>
      </c>
      <c r="M394" s="17">
        <v>8718558</v>
      </c>
      <c r="N394" s="17">
        <f t="shared" si="54"/>
        <v>36</v>
      </c>
      <c r="O394" s="17">
        <f t="shared" si="55"/>
        <v>108</v>
      </c>
      <c r="P394" s="17">
        <f t="shared" si="56"/>
        <v>30</v>
      </c>
      <c r="Q394" s="17">
        <f t="shared" si="57"/>
        <v>138</v>
      </c>
      <c r="R394" s="17">
        <f t="shared" si="58"/>
        <v>140</v>
      </c>
      <c r="S394" s="149">
        <f t="shared" si="59"/>
        <v>2</v>
      </c>
      <c r="T394" s="163">
        <v>362.20591934999993</v>
      </c>
      <c r="U394" s="160">
        <f>Tabel3[[#This Row],[Verkoopprijs per stuk oud]]*1.04</f>
        <v>376.69415612399996</v>
      </c>
      <c r="V394" s="161" t="s">
        <v>774</v>
      </c>
      <c r="W394" s="152" t="s">
        <v>12</v>
      </c>
    </row>
    <row r="395" spans="1:23" ht="20.100000000000001" customHeight="1" x14ac:dyDescent="0.2">
      <c r="A395" s="77">
        <v>9741644</v>
      </c>
      <c r="B395" s="66">
        <v>3391935</v>
      </c>
      <c r="C395" s="66" t="s">
        <v>255</v>
      </c>
      <c r="D395" s="66">
        <v>7510863</v>
      </c>
      <c r="E395" s="66" t="s">
        <v>256</v>
      </c>
      <c r="F395" s="66" t="s">
        <v>256</v>
      </c>
      <c r="G395" s="82">
        <v>87217</v>
      </c>
      <c r="H395" s="82"/>
      <c r="I395" s="79" t="s">
        <v>85</v>
      </c>
      <c r="J395" s="100" t="s">
        <v>10</v>
      </c>
      <c r="K395" s="15">
        <f>Tabel3[[#This Row],[Artikelnummer gAvilar]]</f>
        <v>87217</v>
      </c>
      <c r="L395" s="79" t="str">
        <f t="shared" si="53"/>
        <v>8718558872179</v>
      </c>
      <c r="M395" s="17">
        <v>8718558</v>
      </c>
      <c r="N395" s="17">
        <f t="shared" si="54"/>
        <v>37</v>
      </c>
      <c r="O395" s="17">
        <f t="shared" si="55"/>
        <v>111</v>
      </c>
      <c r="P395" s="17">
        <f t="shared" si="56"/>
        <v>30</v>
      </c>
      <c r="Q395" s="17">
        <f t="shared" si="57"/>
        <v>141</v>
      </c>
      <c r="R395" s="17">
        <f t="shared" si="58"/>
        <v>150</v>
      </c>
      <c r="S395" s="149">
        <f t="shared" si="59"/>
        <v>9</v>
      </c>
      <c r="T395" s="163">
        <v>427.12242345000004</v>
      </c>
      <c r="U395" s="160">
        <f>Tabel3[[#This Row],[Verkoopprijs per stuk oud]]*1.04</f>
        <v>444.20732038800008</v>
      </c>
      <c r="V395" s="161" t="s">
        <v>774</v>
      </c>
      <c r="W395" s="152" t="s">
        <v>12</v>
      </c>
    </row>
    <row r="396" spans="1:23" ht="20.100000000000001" customHeight="1" x14ac:dyDescent="0.2">
      <c r="A396" s="77">
        <v>3271326</v>
      </c>
      <c r="B396" s="66">
        <v>3390097</v>
      </c>
      <c r="C396" s="66" t="s">
        <v>875</v>
      </c>
      <c r="D396" s="66">
        <v>7510864</v>
      </c>
      <c r="E396" s="66" t="s">
        <v>256</v>
      </c>
      <c r="F396" s="66" t="s">
        <v>256</v>
      </c>
      <c r="G396" s="78">
        <v>87223</v>
      </c>
      <c r="H396" s="78"/>
      <c r="I396" s="79" t="s">
        <v>264</v>
      </c>
      <c r="J396" s="100" t="s">
        <v>90</v>
      </c>
      <c r="K396" s="15">
        <f>Tabel3[[#This Row],[Artikelnummer gAvilar]]</f>
        <v>87223</v>
      </c>
      <c r="L396" s="79" t="str">
        <f t="shared" ref="L396:L413" si="60">M396&amp;K396&amp;S396</f>
        <v>8718558872230</v>
      </c>
      <c r="M396" s="17">
        <v>8718558</v>
      </c>
      <c r="N396" s="17">
        <f t="shared" ref="N396:N416" si="61">(SUM(LEFT(K396,1),LEFT(K396,3),RIGHT(K396,1))-(10*(LEFT(K396,2)))+7+8+5)</f>
        <v>33</v>
      </c>
      <c r="O396" s="17">
        <f t="shared" ref="O396:O416" si="62">3*N396</f>
        <v>99</v>
      </c>
      <c r="P396" s="17">
        <f t="shared" ref="P396:P416" si="63">SUM(LEFT(K396,2)-(10*LEFT(K396,1)))+LEFT(K396,4)-(10*LEFT(K396,3))+8+1+5+8</f>
        <v>31</v>
      </c>
      <c r="Q396" s="17">
        <f t="shared" ref="Q396:Q416" si="64">O396+P396</f>
        <v>130</v>
      </c>
      <c r="R396" s="17">
        <f t="shared" ref="R396:R416" si="65">CEILING(Q396,10)</f>
        <v>130</v>
      </c>
      <c r="S396" s="149">
        <f t="shared" ref="S396:S416" si="66">R396-Q396</f>
        <v>0</v>
      </c>
      <c r="T396" s="163">
        <v>93.29158799999999</v>
      </c>
      <c r="U396" s="160">
        <f>Tabel3[[#This Row],[Verkoopprijs per stuk oud]]*1.04</f>
        <v>97.023251519999988</v>
      </c>
      <c r="V396" s="162" t="s">
        <v>774</v>
      </c>
      <c r="W396" s="152" t="s">
        <v>12</v>
      </c>
    </row>
    <row r="397" spans="1:23" ht="20.100000000000001" customHeight="1" x14ac:dyDescent="0.2">
      <c r="A397" s="77">
        <v>3271333</v>
      </c>
      <c r="B397" s="66">
        <v>3390092</v>
      </c>
      <c r="C397" s="66" t="s">
        <v>876</v>
      </c>
      <c r="D397" s="66">
        <v>7510865</v>
      </c>
      <c r="E397" s="66" t="s">
        <v>256</v>
      </c>
      <c r="F397" s="66" t="s">
        <v>256</v>
      </c>
      <c r="G397" s="78">
        <v>87267</v>
      </c>
      <c r="H397" s="78"/>
      <c r="I397" s="79" t="s">
        <v>950</v>
      </c>
      <c r="J397" s="100" t="s">
        <v>752</v>
      </c>
      <c r="K397" s="15">
        <f>Tabel3[[#This Row],[Artikelnummer gAvilar]]</f>
        <v>87267</v>
      </c>
      <c r="L397" s="79" t="str">
        <f t="shared" si="60"/>
        <v>8718558872674</v>
      </c>
      <c r="M397" s="17">
        <v>8718558</v>
      </c>
      <c r="N397" s="17">
        <f t="shared" si="61"/>
        <v>37</v>
      </c>
      <c r="O397" s="17">
        <f t="shared" si="62"/>
        <v>111</v>
      </c>
      <c r="P397" s="17">
        <f t="shared" si="63"/>
        <v>35</v>
      </c>
      <c r="Q397" s="17">
        <f t="shared" si="64"/>
        <v>146</v>
      </c>
      <c r="R397" s="17">
        <f t="shared" si="65"/>
        <v>150</v>
      </c>
      <c r="S397" s="149">
        <f t="shared" si="66"/>
        <v>4</v>
      </c>
      <c r="T397" s="163">
        <v>369.578214</v>
      </c>
      <c r="U397" s="160">
        <f>Tabel3[[#This Row],[Verkoopprijs per stuk oud]]*1.04</f>
        <v>384.36134256000003</v>
      </c>
      <c r="V397" s="162" t="s">
        <v>774</v>
      </c>
      <c r="W397" s="152" t="s">
        <v>12</v>
      </c>
    </row>
    <row r="398" spans="1:23" ht="20.100000000000001" customHeight="1" x14ac:dyDescent="0.2">
      <c r="A398" s="66" t="s">
        <v>256</v>
      </c>
      <c r="B398" s="66">
        <v>3390093</v>
      </c>
      <c r="C398" s="66" t="s">
        <v>877</v>
      </c>
      <c r="D398" s="66">
        <v>7510866</v>
      </c>
      <c r="E398" s="66" t="s">
        <v>256</v>
      </c>
      <c r="F398" s="66" t="s">
        <v>256</v>
      </c>
      <c r="G398" s="78">
        <v>87268</v>
      </c>
      <c r="H398" s="78"/>
      <c r="I398" s="79" t="s">
        <v>951</v>
      </c>
      <c r="J398" s="100" t="s">
        <v>752</v>
      </c>
      <c r="K398" s="15">
        <f>Tabel3[[#This Row],[Artikelnummer gAvilar]]</f>
        <v>87268</v>
      </c>
      <c r="L398" s="79" t="str">
        <f t="shared" si="60"/>
        <v>8718558872681</v>
      </c>
      <c r="M398" s="17">
        <v>8718558</v>
      </c>
      <c r="N398" s="17">
        <f t="shared" si="61"/>
        <v>38</v>
      </c>
      <c r="O398" s="17">
        <f t="shared" si="62"/>
        <v>114</v>
      </c>
      <c r="P398" s="17">
        <f t="shared" si="63"/>
        <v>35</v>
      </c>
      <c r="Q398" s="17">
        <f t="shared" si="64"/>
        <v>149</v>
      </c>
      <c r="R398" s="17">
        <f t="shared" si="65"/>
        <v>150</v>
      </c>
      <c r="S398" s="149">
        <f t="shared" si="66"/>
        <v>1</v>
      </c>
      <c r="T398" s="163">
        <v>369.578214</v>
      </c>
      <c r="U398" s="160">
        <f>Tabel3[[#This Row],[Verkoopprijs per stuk oud]]*1.04</f>
        <v>384.36134256000003</v>
      </c>
      <c r="V398" s="162" t="s">
        <v>772</v>
      </c>
      <c r="W398" s="152" t="s">
        <v>12</v>
      </c>
    </row>
    <row r="399" spans="1:23" ht="20.100000000000001" customHeight="1" x14ac:dyDescent="0.2">
      <c r="A399" s="77" t="s">
        <v>256</v>
      </c>
      <c r="B399" s="66">
        <v>3390095</v>
      </c>
      <c r="C399" s="66" t="s">
        <v>878</v>
      </c>
      <c r="D399" s="66">
        <v>7510867</v>
      </c>
      <c r="E399" s="66" t="s">
        <v>256</v>
      </c>
      <c r="F399" s="66" t="s">
        <v>256</v>
      </c>
      <c r="G399" s="78">
        <v>87270</v>
      </c>
      <c r="H399" s="78"/>
      <c r="I399" s="79" t="s">
        <v>952</v>
      </c>
      <c r="J399" s="100" t="s">
        <v>752</v>
      </c>
      <c r="K399" s="15">
        <f>Tabel3[[#This Row],[Artikelnummer gAvilar]]</f>
        <v>87270</v>
      </c>
      <c r="L399" s="79" t="str">
        <f t="shared" si="60"/>
        <v>8718558872704</v>
      </c>
      <c r="M399" s="17">
        <v>8718558</v>
      </c>
      <c r="N399" s="17">
        <f t="shared" si="61"/>
        <v>30</v>
      </c>
      <c r="O399" s="17">
        <f t="shared" si="62"/>
        <v>90</v>
      </c>
      <c r="P399" s="17">
        <f t="shared" si="63"/>
        <v>36</v>
      </c>
      <c r="Q399" s="17">
        <f t="shared" si="64"/>
        <v>126</v>
      </c>
      <c r="R399" s="17">
        <f t="shared" si="65"/>
        <v>130</v>
      </c>
      <c r="S399" s="149">
        <f t="shared" si="66"/>
        <v>4</v>
      </c>
      <c r="T399" s="163">
        <v>558.15479999999991</v>
      </c>
      <c r="U399" s="160">
        <f>Tabel3[[#This Row],[Verkoopprijs per stuk oud]]*1.04</f>
        <v>580.4809919999999</v>
      </c>
      <c r="V399" s="162" t="s">
        <v>772</v>
      </c>
      <c r="W399" s="152" t="s">
        <v>12</v>
      </c>
    </row>
    <row r="400" spans="1:23" ht="20.100000000000001" customHeight="1" x14ac:dyDescent="0.2">
      <c r="A400" s="86" t="s">
        <v>256</v>
      </c>
      <c r="B400" s="66" t="s">
        <v>256</v>
      </c>
      <c r="C400" s="66" t="s">
        <v>879</v>
      </c>
      <c r="D400" s="66" t="s">
        <v>256</v>
      </c>
      <c r="E400" s="66" t="s">
        <v>256</v>
      </c>
      <c r="F400" s="66" t="s">
        <v>256</v>
      </c>
      <c r="G400" s="78">
        <v>87422</v>
      </c>
      <c r="H400" s="78"/>
      <c r="I400" s="79" t="s">
        <v>953</v>
      </c>
      <c r="J400" s="79" t="s">
        <v>752</v>
      </c>
      <c r="K400" s="15">
        <f>Tabel3[[#This Row],[Artikelnummer gAvilar]]</f>
        <v>87422</v>
      </c>
      <c r="L400" s="79" t="str">
        <f t="shared" si="60"/>
        <v>8718558874227</v>
      </c>
      <c r="M400" s="17">
        <v>8718558</v>
      </c>
      <c r="N400" s="17">
        <f t="shared" si="61"/>
        <v>34</v>
      </c>
      <c r="O400" s="17">
        <f t="shared" si="62"/>
        <v>102</v>
      </c>
      <c r="P400" s="17">
        <f t="shared" si="63"/>
        <v>31</v>
      </c>
      <c r="Q400" s="17">
        <f t="shared" si="64"/>
        <v>133</v>
      </c>
      <c r="R400" s="17">
        <f t="shared" si="65"/>
        <v>140</v>
      </c>
      <c r="S400" s="149">
        <f t="shared" si="66"/>
        <v>7</v>
      </c>
      <c r="T400" s="163">
        <v>486.17054999999999</v>
      </c>
      <c r="U400" s="160">
        <f>Tabel3[[#This Row],[Verkoopprijs per stuk oud]]*1.04</f>
        <v>505.61737199999999</v>
      </c>
      <c r="V400" s="162" t="s">
        <v>774</v>
      </c>
      <c r="W400" s="152" t="s">
        <v>12</v>
      </c>
    </row>
    <row r="401" spans="1:23" ht="20.100000000000001" customHeight="1" x14ac:dyDescent="0.2">
      <c r="A401" s="86" t="s">
        <v>256</v>
      </c>
      <c r="B401" s="66" t="s">
        <v>256</v>
      </c>
      <c r="C401" s="66" t="s">
        <v>256</v>
      </c>
      <c r="D401" s="66" t="s">
        <v>256</v>
      </c>
      <c r="E401" s="66" t="s">
        <v>256</v>
      </c>
      <c r="F401" s="66" t="s">
        <v>256</v>
      </c>
      <c r="G401" s="78">
        <v>87665</v>
      </c>
      <c r="H401" s="78"/>
      <c r="I401" s="79" t="s">
        <v>959</v>
      </c>
      <c r="J401" s="79" t="s">
        <v>744</v>
      </c>
      <c r="K401" s="15">
        <f>Tabel3[[#This Row],[Artikelnummer gAvilar]]</f>
        <v>87665</v>
      </c>
      <c r="L401" s="183">
        <v>8718558876658</v>
      </c>
      <c r="M401" s="17">
        <v>8718558</v>
      </c>
      <c r="N401" s="17">
        <f t="shared" si="61"/>
        <v>39</v>
      </c>
      <c r="O401" s="17">
        <f t="shared" si="62"/>
        <v>117</v>
      </c>
      <c r="P401" s="17">
        <f t="shared" si="63"/>
        <v>35</v>
      </c>
      <c r="Q401" s="17">
        <f t="shared" si="64"/>
        <v>152</v>
      </c>
      <c r="R401" s="17">
        <f t="shared" si="65"/>
        <v>160</v>
      </c>
      <c r="S401" s="149">
        <f t="shared" si="66"/>
        <v>8</v>
      </c>
      <c r="T401" s="163">
        <v>67.274999999999991</v>
      </c>
      <c r="U401" s="160">
        <f>Tabel3[[#This Row],[Verkoopprijs per stuk oud]]*1.04</f>
        <v>69.965999999999994</v>
      </c>
      <c r="V401" s="162" t="s">
        <v>774</v>
      </c>
      <c r="W401" s="152" t="s">
        <v>12</v>
      </c>
    </row>
    <row r="402" spans="1:23" ht="20.100000000000001" customHeight="1" x14ac:dyDescent="0.2">
      <c r="A402" s="83">
        <v>3618316</v>
      </c>
      <c r="B402" s="66" t="s">
        <v>256</v>
      </c>
      <c r="C402" s="66" t="s">
        <v>880</v>
      </c>
      <c r="D402" s="66" t="s">
        <v>256</v>
      </c>
      <c r="E402" s="66" t="s">
        <v>256</v>
      </c>
      <c r="F402" s="66" t="s">
        <v>256</v>
      </c>
      <c r="G402" s="82">
        <v>89008</v>
      </c>
      <c r="H402" s="82"/>
      <c r="I402" s="79" t="s">
        <v>344</v>
      </c>
      <c r="J402" s="79" t="s">
        <v>742</v>
      </c>
      <c r="K402" s="15">
        <f>Tabel3[[#This Row],[Artikelnummer gAvilar]]</f>
        <v>89008</v>
      </c>
      <c r="L402" s="79" t="str">
        <f t="shared" si="60"/>
        <v>8718558890081</v>
      </c>
      <c r="M402" s="17">
        <v>8718558</v>
      </c>
      <c r="N402" s="17">
        <f t="shared" si="61"/>
        <v>36</v>
      </c>
      <c r="O402" s="17">
        <f t="shared" si="62"/>
        <v>108</v>
      </c>
      <c r="P402" s="17">
        <f t="shared" si="63"/>
        <v>31</v>
      </c>
      <c r="Q402" s="17">
        <f t="shared" si="64"/>
        <v>139</v>
      </c>
      <c r="R402" s="17">
        <f t="shared" si="65"/>
        <v>140</v>
      </c>
      <c r="S402" s="149">
        <f t="shared" si="66"/>
        <v>1</v>
      </c>
      <c r="T402" s="163">
        <v>1791.7635375</v>
      </c>
      <c r="U402" s="160">
        <f>Tabel3[[#This Row],[Verkoopprijs per stuk oud]]*1.04</f>
        <v>1863.4340790000001</v>
      </c>
      <c r="V402" s="161" t="s">
        <v>774</v>
      </c>
      <c r="W402" s="152" t="s">
        <v>33</v>
      </c>
    </row>
    <row r="403" spans="1:23" ht="20.100000000000001" customHeight="1" x14ac:dyDescent="0.2">
      <c r="A403" s="83">
        <v>3618323</v>
      </c>
      <c r="B403" s="66" t="s">
        <v>256</v>
      </c>
      <c r="C403" s="66" t="s">
        <v>881</v>
      </c>
      <c r="D403" s="66" t="s">
        <v>256</v>
      </c>
      <c r="E403" s="66" t="s">
        <v>256</v>
      </c>
      <c r="F403" s="66" t="s">
        <v>256</v>
      </c>
      <c r="G403" s="82">
        <v>89009</v>
      </c>
      <c r="H403" s="82"/>
      <c r="I403" s="79" t="s">
        <v>346</v>
      </c>
      <c r="J403" s="79" t="s">
        <v>742</v>
      </c>
      <c r="K403" s="15">
        <f>Tabel3[[#This Row],[Artikelnummer gAvilar]]</f>
        <v>89009</v>
      </c>
      <c r="L403" s="79" t="str">
        <f t="shared" si="60"/>
        <v>8718558890098</v>
      </c>
      <c r="M403" s="17">
        <v>8718558</v>
      </c>
      <c r="N403" s="17">
        <f t="shared" si="61"/>
        <v>37</v>
      </c>
      <c r="O403" s="17">
        <f t="shared" si="62"/>
        <v>111</v>
      </c>
      <c r="P403" s="17">
        <f t="shared" si="63"/>
        <v>31</v>
      </c>
      <c r="Q403" s="17">
        <f t="shared" si="64"/>
        <v>142</v>
      </c>
      <c r="R403" s="17">
        <f t="shared" si="65"/>
        <v>150</v>
      </c>
      <c r="S403" s="149">
        <f t="shared" si="66"/>
        <v>8</v>
      </c>
      <c r="T403" s="163">
        <v>1791.7635375</v>
      </c>
      <c r="U403" s="160">
        <f>Tabel3[[#This Row],[Verkoopprijs per stuk oud]]*1.04</f>
        <v>1863.4340790000001</v>
      </c>
      <c r="V403" s="161" t="s">
        <v>774</v>
      </c>
      <c r="W403" s="152" t="s">
        <v>33</v>
      </c>
    </row>
    <row r="404" spans="1:23" ht="20.100000000000001" customHeight="1" x14ac:dyDescent="0.2">
      <c r="A404" s="83">
        <v>3618330</v>
      </c>
      <c r="B404" s="66" t="s">
        <v>256</v>
      </c>
      <c r="C404" s="66" t="s">
        <v>882</v>
      </c>
      <c r="D404" s="66" t="s">
        <v>256</v>
      </c>
      <c r="E404" s="66" t="s">
        <v>256</v>
      </c>
      <c r="F404" s="66" t="s">
        <v>256</v>
      </c>
      <c r="G404" s="82">
        <v>89017</v>
      </c>
      <c r="H404" s="82"/>
      <c r="I404" s="79" t="s">
        <v>347</v>
      </c>
      <c r="J404" s="79" t="s">
        <v>742</v>
      </c>
      <c r="K404" s="15">
        <f>Tabel3[[#This Row],[Artikelnummer gAvilar]]</f>
        <v>89017</v>
      </c>
      <c r="L404" s="79" t="str">
        <f t="shared" si="60"/>
        <v>8718558890173</v>
      </c>
      <c r="M404" s="17">
        <v>8718558</v>
      </c>
      <c r="N404" s="17">
        <f t="shared" si="61"/>
        <v>35</v>
      </c>
      <c r="O404" s="17">
        <f t="shared" si="62"/>
        <v>105</v>
      </c>
      <c r="P404" s="17">
        <f t="shared" si="63"/>
        <v>32</v>
      </c>
      <c r="Q404" s="17">
        <f t="shared" si="64"/>
        <v>137</v>
      </c>
      <c r="R404" s="17">
        <f t="shared" si="65"/>
        <v>140</v>
      </c>
      <c r="S404" s="149">
        <f t="shared" si="66"/>
        <v>3</v>
      </c>
      <c r="T404" s="163">
        <v>1783.1285324999999</v>
      </c>
      <c r="U404" s="160">
        <f>Tabel3[[#This Row],[Verkoopprijs per stuk oud]]*1.04</f>
        <v>1854.4536737999999</v>
      </c>
      <c r="V404" s="161" t="s">
        <v>774</v>
      </c>
      <c r="W404" s="152" t="s">
        <v>33</v>
      </c>
    </row>
    <row r="405" spans="1:23" ht="20.100000000000001" customHeight="1" x14ac:dyDescent="0.2">
      <c r="A405" s="83">
        <v>3618344</v>
      </c>
      <c r="B405" s="66" t="s">
        <v>256</v>
      </c>
      <c r="C405" s="66" t="s">
        <v>883</v>
      </c>
      <c r="D405" s="66" t="s">
        <v>256</v>
      </c>
      <c r="E405" s="66" t="s">
        <v>256</v>
      </c>
      <c r="F405" s="66" t="s">
        <v>256</v>
      </c>
      <c r="G405" s="82">
        <v>89019</v>
      </c>
      <c r="H405" s="82"/>
      <c r="I405" s="79" t="s">
        <v>348</v>
      </c>
      <c r="J405" s="79" t="s">
        <v>742</v>
      </c>
      <c r="K405" s="15">
        <f>Tabel3[[#This Row],[Artikelnummer gAvilar]]</f>
        <v>89019</v>
      </c>
      <c r="L405" s="79" t="str">
        <f t="shared" si="60"/>
        <v>8718558890197</v>
      </c>
      <c r="M405" s="17">
        <v>8718558</v>
      </c>
      <c r="N405" s="17">
        <f t="shared" si="61"/>
        <v>37</v>
      </c>
      <c r="O405" s="17">
        <f t="shared" si="62"/>
        <v>111</v>
      </c>
      <c r="P405" s="17">
        <f t="shared" si="63"/>
        <v>32</v>
      </c>
      <c r="Q405" s="17">
        <f t="shared" si="64"/>
        <v>143</v>
      </c>
      <c r="R405" s="17">
        <f t="shared" si="65"/>
        <v>150</v>
      </c>
      <c r="S405" s="149">
        <f t="shared" si="66"/>
        <v>7</v>
      </c>
      <c r="T405" s="163">
        <v>2468.1722624999998</v>
      </c>
      <c r="U405" s="160">
        <f>Tabel3[[#This Row],[Verkoopprijs per stuk oud]]*1.04</f>
        <v>2566.8991529999998</v>
      </c>
      <c r="V405" s="161" t="s">
        <v>774</v>
      </c>
      <c r="W405" s="152" t="s">
        <v>33</v>
      </c>
    </row>
    <row r="406" spans="1:23" ht="20.100000000000001" customHeight="1" x14ac:dyDescent="0.2">
      <c r="A406" s="83">
        <v>3618351</v>
      </c>
      <c r="B406" s="66" t="s">
        <v>256</v>
      </c>
      <c r="C406" s="66" t="s">
        <v>884</v>
      </c>
      <c r="D406" s="66" t="s">
        <v>256</v>
      </c>
      <c r="E406" s="66" t="s">
        <v>256</v>
      </c>
      <c r="F406" s="66" t="s">
        <v>256</v>
      </c>
      <c r="G406" s="82">
        <v>89025</v>
      </c>
      <c r="H406" s="82"/>
      <c r="I406" s="79" t="s">
        <v>349</v>
      </c>
      <c r="J406" s="79" t="s">
        <v>742</v>
      </c>
      <c r="K406" s="15">
        <f>Tabel3[[#This Row],[Artikelnummer gAvilar]]</f>
        <v>89025</v>
      </c>
      <c r="L406" s="79" t="str">
        <f t="shared" si="60"/>
        <v>8718558890258</v>
      </c>
      <c r="M406" s="17">
        <v>8718558</v>
      </c>
      <c r="N406" s="17">
        <f t="shared" si="61"/>
        <v>33</v>
      </c>
      <c r="O406" s="17">
        <f t="shared" si="62"/>
        <v>99</v>
      </c>
      <c r="P406" s="17">
        <f t="shared" si="63"/>
        <v>33</v>
      </c>
      <c r="Q406" s="17">
        <f t="shared" si="64"/>
        <v>132</v>
      </c>
      <c r="R406" s="17">
        <f t="shared" si="65"/>
        <v>140</v>
      </c>
      <c r="S406" s="149">
        <f t="shared" si="66"/>
        <v>8</v>
      </c>
      <c r="T406" s="163">
        <v>2673.6738681599995</v>
      </c>
      <c r="U406" s="160">
        <f>Tabel3[[#This Row],[Verkoopprijs per stuk oud]]*1.04</f>
        <v>2780.6208228863998</v>
      </c>
      <c r="V406" s="161" t="s">
        <v>774</v>
      </c>
      <c r="W406" s="152" t="s">
        <v>33</v>
      </c>
    </row>
    <row r="407" spans="1:23" ht="20.100000000000001" customHeight="1" x14ac:dyDescent="0.2">
      <c r="A407" s="83">
        <v>3618358</v>
      </c>
      <c r="B407" s="66" t="s">
        <v>256</v>
      </c>
      <c r="C407" s="66" t="s">
        <v>885</v>
      </c>
      <c r="D407" s="66" t="s">
        <v>256</v>
      </c>
      <c r="E407" s="66" t="s">
        <v>256</v>
      </c>
      <c r="F407" s="66" t="s">
        <v>256</v>
      </c>
      <c r="G407" s="82">
        <v>89033</v>
      </c>
      <c r="H407" s="82"/>
      <c r="I407" s="79" t="s">
        <v>350</v>
      </c>
      <c r="J407" s="79" t="s">
        <v>742</v>
      </c>
      <c r="K407" s="15">
        <f>Tabel3[[#This Row],[Artikelnummer gAvilar]]</f>
        <v>89033</v>
      </c>
      <c r="L407" s="79" t="str">
        <f t="shared" si="60"/>
        <v>8718558890333</v>
      </c>
      <c r="M407" s="17">
        <v>8718558</v>
      </c>
      <c r="N407" s="17">
        <f t="shared" si="61"/>
        <v>31</v>
      </c>
      <c r="O407" s="17">
        <f t="shared" si="62"/>
        <v>93</v>
      </c>
      <c r="P407" s="17">
        <f t="shared" si="63"/>
        <v>34</v>
      </c>
      <c r="Q407" s="17">
        <f t="shared" si="64"/>
        <v>127</v>
      </c>
      <c r="R407" s="17">
        <f t="shared" si="65"/>
        <v>130</v>
      </c>
      <c r="S407" s="149">
        <f t="shared" si="66"/>
        <v>3</v>
      </c>
      <c r="T407" s="163">
        <v>4436.5482000000002</v>
      </c>
      <c r="U407" s="160">
        <f>Tabel3[[#This Row],[Verkoopprijs per stuk oud]]*1.04</f>
        <v>4614.0101279999999</v>
      </c>
      <c r="V407" s="161" t="s">
        <v>774</v>
      </c>
      <c r="W407" s="152" t="s">
        <v>33</v>
      </c>
    </row>
    <row r="408" spans="1:23" ht="20.100000000000001" customHeight="1" x14ac:dyDescent="0.2">
      <c r="A408" s="83">
        <v>3618372</v>
      </c>
      <c r="B408" s="66" t="s">
        <v>256</v>
      </c>
      <c r="C408" s="66" t="s">
        <v>886</v>
      </c>
      <c r="D408" s="66" t="s">
        <v>256</v>
      </c>
      <c r="E408" s="66" t="s">
        <v>256</v>
      </c>
      <c r="F408" s="66" t="s">
        <v>256</v>
      </c>
      <c r="G408" s="82">
        <v>89068</v>
      </c>
      <c r="H408" s="82"/>
      <c r="I408" s="79" t="s">
        <v>352</v>
      </c>
      <c r="J408" s="79" t="s">
        <v>742</v>
      </c>
      <c r="K408" s="15">
        <f>Tabel3[[#This Row],[Artikelnummer gAvilar]]</f>
        <v>89068</v>
      </c>
      <c r="L408" s="79" t="str">
        <f t="shared" si="60"/>
        <v>8718558890685</v>
      </c>
      <c r="M408" s="17">
        <v>8718558</v>
      </c>
      <c r="N408" s="17">
        <f t="shared" si="61"/>
        <v>36</v>
      </c>
      <c r="O408" s="17">
        <f t="shared" si="62"/>
        <v>108</v>
      </c>
      <c r="P408" s="17">
        <f t="shared" si="63"/>
        <v>37</v>
      </c>
      <c r="Q408" s="17">
        <f t="shared" si="64"/>
        <v>145</v>
      </c>
      <c r="R408" s="17">
        <f t="shared" si="65"/>
        <v>150</v>
      </c>
      <c r="S408" s="149">
        <f t="shared" si="66"/>
        <v>5</v>
      </c>
      <c r="T408" s="163">
        <v>2575.9701</v>
      </c>
      <c r="U408" s="160">
        <f>Tabel3[[#This Row],[Verkoopprijs per stuk oud]]*1.04</f>
        <v>2679.0089040000003</v>
      </c>
      <c r="V408" s="161" t="s">
        <v>774</v>
      </c>
      <c r="W408" s="152" t="s">
        <v>33</v>
      </c>
    </row>
    <row r="409" spans="1:23" ht="20.100000000000001" customHeight="1" x14ac:dyDescent="0.2">
      <c r="A409" s="83">
        <v>3618379</v>
      </c>
      <c r="B409" s="66" t="s">
        <v>256</v>
      </c>
      <c r="C409" s="66" t="s">
        <v>887</v>
      </c>
      <c r="D409" s="66" t="s">
        <v>256</v>
      </c>
      <c r="E409" s="66" t="s">
        <v>256</v>
      </c>
      <c r="F409" s="66" t="s">
        <v>256</v>
      </c>
      <c r="G409" s="82">
        <v>89069</v>
      </c>
      <c r="H409" s="82"/>
      <c r="I409" s="79" t="s">
        <v>353</v>
      </c>
      <c r="J409" s="79" t="s">
        <v>742</v>
      </c>
      <c r="K409" s="15">
        <f>Tabel3[[#This Row],[Artikelnummer gAvilar]]</f>
        <v>89069</v>
      </c>
      <c r="L409" s="79" t="str">
        <f t="shared" si="60"/>
        <v>8718558890692</v>
      </c>
      <c r="M409" s="17">
        <v>8718558</v>
      </c>
      <c r="N409" s="17">
        <f t="shared" si="61"/>
        <v>37</v>
      </c>
      <c r="O409" s="17">
        <f t="shared" si="62"/>
        <v>111</v>
      </c>
      <c r="P409" s="17">
        <f t="shared" si="63"/>
        <v>37</v>
      </c>
      <c r="Q409" s="17">
        <f t="shared" si="64"/>
        <v>148</v>
      </c>
      <c r="R409" s="17">
        <f t="shared" si="65"/>
        <v>150</v>
      </c>
      <c r="S409" s="149">
        <f t="shared" si="66"/>
        <v>2</v>
      </c>
      <c r="T409" s="163">
        <v>2998.38672</v>
      </c>
      <c r="U409" s="160">
        <f>Tabel3[[#This Row],[Verkoopprijs per stuk oud]]*1.04</f>
        <v>3118.3221888000003</v>
      </c>
      <c r="V409" s="161" t="s">
        <v>774</v>
      </c>
      <c r="W409" s="152" t="s">
        <v>33</v>
      </c>
    </row>
    <row r="410" spans="1:23" ht="20.100000000000001" customHeight="1" x14ac:dyDescent="0.2">
      <c r="A410" s="83">
        <v>3618393</v>
      </c>
      <c r="B410" s="66" t="s">
        <v>256</v>
      </c>
      <c r="C410" s="66" t="s">
        <v>888</v>
      </c>
      <c r="D410" s="66" t="s">
        <v>256</v>
      </c>
      <c r="E410" s="66" t="s">
        <v>256</v>
      </c>
      <c r="F410" s="66" t="s">
        <v>256</v>
      </c>
      <c r="G410" s="82">
        <v>89072</v>
      </c>
      <c r="H410" s="82"/>
      <c r="I410" s="79" t="s">
        <v>354</v>
      </c>
      <c r="J410" s="79" t="s">
        <v>742</v>
      </c>
      <c r="K410" s="15">
        <f>Tabel3[[#This Row],[Artikelnummer gAvilar]]</f>
        <v>89072</v>
      </c>
      <c r="L410" s="186" t="str">
        <f t="shared" si="60"/>
        <v>8718558890722</v>
      </c>
      <c r="M410" s="17">
        <v>8718558</v>
      </c>
      <c r="N410" s="17">
        <f t="shared" si="61"/>
        <v>30</v>
      </c>
      <c r="O410" s="17">
        <f t="shared" si="62"/>
        <v>90</v>
      </c>
      <c r="P410" s="17">
        <f t="shared" si="63"/>
        <v>38</v>
      </c>
      <c r="Q410" s="17">
        <f t="shared" si="64"/>
        <v>128</v>
      </c>
      <c r="R410" s="17">
        <f t="shared" si="65"/>
        <v>130</v>
      </c>
      <c r="S410" s="149">
        <f t="shared" si="66"/>
        <v>2</v>
      </c>
      <c r="T410" s="163">
        <v>2990.1149999999998</v>
      </c>
      <c r="U410" s="160">
        <f>Tabel3[[#This Row],[Verkoopprijs per stuk oud]]*1.04</f>
        <v>3109.7195999999999</v>
      </c>
      <c r="V410" s="161" t="s">
        <v>774</v>
      </c>
      <c r="W410" s="152" t="s">
        <v>33</v>
      </c>
    </row>
    <row r="411" spans="1:23" ht="20.100000000000001" customHeight="1" x14ac:dyDescent="0.2">
      <c r="A411" s="83">
        <v>3618400</v>
      </c>
      <c r="B411" s="66" t="s">
        <v>256</v>
      </c>
      <c r="C411" s="66" t="s">
        <v>889</v>
      </c>
      <c r="D411" s="66" t="s">
        <v>256</v>
      </c>
      <c r="E411" s="66" t="s">
        <v>256</v>
      </c>
      <c r="F411" s="66" t="s">
        <v>256</v>
      </c>
      <c r="G411" s="82">
        <v>89073</v>
      </c>
      <c r="H411" s="82"/>
      <c r="I411" s="79" t="s">
        <v>355</v>
      </c>
      <c r="J411" s="79" t="s">
        <v>742</v>
      </c>
      <c r="K411" s="15">
        <f>Tabel3[[#This Row],[Artikelnummer gAvilar]]</f>
        <v>89073</v>
      </c>
      <c r="L411" s="79" t="str">
        <f t="shared" si="60"/>
        <v>8718558890739</v>
      </c>
      <c r="M411" s="17">
        <v>8718558</v>
      </c>
      <c r="N411" s="17">
        <f t="shared" si="61"/>
        <v>31</v>
      </c>
      <c r="O411" s="17">
        <f t="shared" si="62"/>
        <v>93</v>
      </c>
      <c r="P411" s="17">
        <f t="shared" si="63"/>
        <v>38</v>
      </c>
      <c r="Q411" s="17">
        <f t="shared" si="64"/>
        <v>131</v>
      </c>
      <c r="R411" s="17">
        <f t="shared" si="65"/>
        <v>140</v>
      </c>
      <c r="S411" s="149">
        <f t="shared" si="66"/>
        <v>9</v>
      </c>
      <c r="T411" s="163">
        <v>3079.8184499999998</v>
      </c>
      <c r="U411" s="160">
        <f>Tabel3[[#This Row],[Verkoopprijs per stuk oud]]*1.04</f>
        <v>3203.0111879999999</v>
      </c>
      <c r="V411" s="161" t="s">
        <v>774</v>
      </c>
      <c r="W411" s="152" t="s">
        <v>33</v>
      </c>
    </row>
    <row r="412" spans="1:23" ht="20.100000000000001" customHeight="1" x14ac:dyDescent="0.2">
      <c r="A412" s="83">
        <v>3618365</v>
      </c>
      <c r="B412" s="66" t="s">
        <v>256</v>
      </c>
      <c r="C412" s="66" t="s">
        <v>890</v>
      </c>
      <c r="D412" s="66" t="s">
        <v>256</v>
      </c>
      <c r="E412" s="66" t="s">
        <v>256</v>
      </c>
      <c r="F412" s="66" t="s">
        <v>256</v>
      </c>
      <c r="G412" s="82">
        <v>89086</v>
      </c>
      <c r="H412" s="82"/>
      <c r="I412" s="79" t="s">
        <v>351</v>
      </c>
      <c r="J412" s="79" t="s">
        <v>742</v>
      </c>
      <c r="K412" s="15">
        <f>Tabel3[[#This Row],[Artikelnummer gAvilar]]</f>
        <v>89086</v>
      </c>
      <c r="L412" s="79" t="str">
        <f t="shared" si="60"/>
        <v>8718558890869</v>
      </c>
      <c r="M412" s="17">
        <v>8718558</v>
      </c>
      <c r="N412" s="17">
        <f t="shared" si="61"/>
        <v>34</v>
      </c>
      <c r="O412" s="17">
        <f t="shared" si="62"/>
        <v>102</v>
      </c>
      <c r="P412" s="17">
        <f t="shared" si="63"/>
        <v>39</v>
      </c>
      <c r="Q412" s="17">
        <f t="shared" si="64"/>
        <v>141</v>
      </c>
      <c r="R412" s="17">
        <f t="shared" si="65"/>
        <v>150</v>
      </c>
      <c r="S412" s="149">
        <f t="shared" si="66"/>
        <v>9</v>
      </c>
      <c r="T412" s="163">
        <v>2605.2564599999996</v>
      </c>
      <c r="U412" s="160">
        <f>Tabel3[[#This Row],[Verkoopprijs per stuk oud]]*1.04</f>
        <v>2709.4667183999995</v>
      </c>
      <c r="V412" s="161" t="s">
        <v>774</v>
      </c>
      <c r="W412" s="152" t="s">
        <v>33</v>
      </c>
    </row>
    <row r="413" spans="1:23" ht="20.100000000000001" customHeight="1" x14ac:dyDescent="0.2">
      <c r="A413" s="83">
        <v>3618435</v>
      </c>
      <c r="B413" s="66" t="s">
        <v>256</v>
      </c>
      <c r="C413" s="66" t="s">
        <v>891</v>
      </c>
      <c r="D413" s="66" t="s">
        <v>256</v>
      </c>
      <c r="E413" s="66" t="s">
        <v>256</v>
      </c>
      <c r="F413" s="66" t="s">
        <v>256</v>
      </c>
      <c r="G413" s="78">
        <v>89568</v>
      </c>
      <c r="H413" s="78"/>
      <c r="I413" s="79" t="s">
        <v>356</v>
      </c>
      <c r="J413" s="79" t="s">
        <v>742</v>
      </c>
      <c r="K413" s="15">
        <f>Tabel3[[#This Row],[Artikelnummer gAvilar]]</f>
        <v>89568</v>
      </c>
      <c r="L413" s="79" t="str">
        <f t="shared" si="60"/>
        <v>8718558895680</v>
      </c>
      <c r="M413" s="17">
        <v>8718558</v>
      </c>
      <c r="N413" s="17">
        <f t="shared" si="61"/>
        <v>41</v>
      </c>
      <c r="O413" s="17">
        <f t="shared" si="62"/>
        <v>123</v>
      </c>
      <c r="P413" s="17">
        <f t="shared" si="63"/>
        <v>37</v>
      </c>
      <c r="Q413" s="17">
        <f t="shared" si="64"/>
        <v>160</v>
      </c>
      <c r="R413" s="17">
        <f t="shared" si="65"/>
        <v>160</v>
      </c>
      <c r="S413" s="149">
        <f t="shared" si="66"/>
        <v>0</v>
      </c>
      <c r="T413" s="163">
        <v>322.82167499999997</v>
      </c>
      <c r="U413" s="160">
        <f>Tabel3[[#This Row],[Verkoopprijs per stuk oud]]*1.04</f>
        <v>335.73454199999998</v>
      </c>
      <c r="V413" s="161" t="s">
        <v>774</v>
      </c>
      <c r="W413" s="152" t="s">
        <v>33</v>
      </c>
    </row>
    <row r="414" spans="1:23" ht="20.100000000000001" customHeight="1" x14ac:dyDescent="0.2">
      <c r="A414" s="83">
        <v>3618407</v>
      </c>
      <c r="B414" s="66" t="s">
        <v>256</v>
      </c>
      <c r="C414" s="66" t="s">
        <v>892</v>
      </c>
      <c r="D414" s="66" t="s">
        <v>256</v>
      </c>
      <c r="E414" s="66" t="s">
        <v>256</v>
      </c>
      <c r="F414" s="66" t="s">
        <v>256</v>
      </c>
      <c r="G414" s="78">
        <v>92005</v>
      </c>
      <c r="H414" s="78"/>
      <c r="I414" s="79" t="s">
        <v>965</v>
      </c>
      <c r="J414" s="100" t="s">
        <v>743</v>
      </c>
      <c r="K414" s="15">
        <f>Tabel3[[#This Row],[Artikelnummer gAvilar]]</f>
        <v>92005</v>
      </c>
      <c r="L414" s="183">
        <v>8718558920054</v>
      </c>
      <c r="M414" s="17">
        <v>8718558</v>
      </c>
      <c r="N414" s="17">
        <f t="shared" si="61"/>
        <v>34</v>
      </c>
      <c r="O414" s="17">
        <f t="shared" si="62"/>
        <v>102</v>
      </c>
      <c r="P414" s="17">
        <f t="shared" si="63"/>
        <v>24</v>
      </c>
      <c r="Q414" s="17">
        <f t="shared" si="64"/>
        <v>126</v>
      </c>
      <c r="R414" s="17">
        <f t="shared" si="65"/>
        <v>130</v>
      </c>
      <c r="S414" s="149">
        <f t="shared" si="66"/>
        <v>4</v>
      </c>
      <c r="T414" s="163">
        <v>1398.8024999999998</v>
      </c>
      <c r="U414" s="160">
        <f>Tabel3[[#This Row],[Verkoopprijs per stuk oud]]*1.04</f>
        <v>1454.7545999999998</v>
      </c>
      <c r="V414" s="162" t="s">
        <v>776</v>
      </c>
      <c r="W414" s="152" t="s">
        <v>33</v>
      </c>
    </row>
    <row r="415" spans="1:23" ht="20.100000000000001" customHeight="1" x14ac:dyDescent="0.2">
      <c r="A415" s="83">
        <v>3618414</v>
      </c>
      <c r="B415" s="66" t="s">
        <v>256</v>
      </c>
      <c r="C415" s="66" t="s">
        <v>893</v>
      </c>
      <c r="D415" s="66" t="s">
        <v>256</v>
      </c>
      <c r="E415" s="66" t="s">
        <v>256</v>
      </c>
      <c r="F415" s="66" t="s">
        <v>256</v>
      </c>
      <c r="G415" s="78">
        <v>92006</v>
      </c>
      <c r="H415" s="78"/>
      <c r="I415" s="79" t="s">
        <v>966</v>
      </c>
      <c r="J415" s="100" t="s">
        <v>743</v>
      </c>
      <c r="K415" s="15">
        <f>Tabel3[[#This Row],[Artikelnummer gAvilar]]</f>
        <v>92006</v>
      </c>
      <c r="L415" s="183">
        <v>8718558920061</v>
      </c>
      <c r="M415" s="17">
        <v>8718558</v>
      </c>
      <c r="N415" s="17">
        <f t="shared" si="61"/>
        <v>35</v>
      </c>
      <c r="O415" s="17">
        <f t="shared" si="62"/>
        <v>105</v>
      </c>
      <c r="P415" s="17">
        <f t="shared" si="63"/>
        <v>24</v>
      </c>
      <c r="Q415" s="17">
        <f t="shared" si="64"/>
        <v>129</v>
      </c>
      <c r="R415" s="17">
        <f t="shared" si="65"/>
        <v>130</v>
      </c>
      <c r="S415" s="149">
        <f t="shared" si="66"/>
        <v>1</v>
      </c>
      <c r="T415" s="163">
        <v>1398.8024999999998</v>
      </c>
      <c r="U415" s="160">
        <f>Tabel3[[#This Row],[Verkoopprijs per stuk oud]]*1.04</f>
        <v>1454.7545999999998</v>
      </c>
      <c r="V415" s="162" t="s">
        <v>776</v>
      </c>
      <c r="W415" s="152" t="s">
        <v>33</v>
      </c>
    </row>
    <row r="416" spans="1:23" ht="20.100000000000001" customHeight="1" x14ac:dyDescent="0.2">
      <c r="A416" s="83">
        <v>3618421</v>
      </c>
      <c r="B416" s="66" t="s">
        <v>256</v>
      </c>
      <c r="C416" s="66" t="s">
        <v>894</v>
      </c>
      <c r="D416" s="66" t="s">
        <v>256</v>
      </c>
      <c r="E416" s="66" t="s">
        <v>256</v>
      </c>
      <c r="F416" s="66" t="s">
        <v>256</v>
      </c>
      <c r="G416" s="78">
        <v>92007</v>
      </c>
      <c r="H416" s="78"/>
      <c r="I416" s="79" t="s">
        <v>967</v>
      </c>
      <c r="J416" s="100" t="s">
        <v>743</v>
      </c>
      <c r="K416" s="15">
        <f>Tabel3[[#This Row],[Artikelnummer gAvilar]]</f>
        <v>92007</v>
      </c>
      <c r="L416" s="183">
        <v>8718558920078</v>
      </c>
      <c r="M416" s="17">
        <v>8718558</v>
      </c>
      <c r="N416" s="17">
        <f t="shared" si="61"/>
        <v>36</v>
      </c>
      <c r="O416" s="17">
        <f t="shared" si="62"/>
        <v>108</v>
      </c>
      <c r="P416" s="17">
        <f t="shared" si="63"/>
        <v>24</v>
      </c>
      <c r="Q416" s="17">
        <f t="shared" si="64"/>
        <v>132</v>
      </c>
      <c r="R416" s="17">
        <f t="shared" si="65"/>
        <v>140</v>
      </c>
      <c r="S416" s="149">
        <f t="shared" si="66"/>
        <v>8</v>
      </c>
      <c r="T416" s="163">
        <v>1398.8024999999998</v>
      </c>
      <c r="U416" s="189">
        <f>Tabel3[[#This Row],[Verkoopprijs per stuk oud]]*1.04</f>
        <v>1454.7545999999998</v>
      </c>
      <c r="V416" s="162" t="s">
        <v>776</v>
      </c>
      <c r="W416" s="152" t="s">
        <v>33</v>
      </c>
    </row>
    <row r="417" spans="1:23" ht="20.100000000000001" customHeight="1" x14ac:dyDescent="0.2">
      <c r="A417" s="33"/>
      <c r="B417" s="31"/>
      <c r="C417" s="31"/>
      <c r="D417" s="31"/>
      <c r="E417" s="31"/>
      <c r="F417" s="31"/>
      <c r="G417" s="34"/>
      <c r="H417" s="34"/>
      <c r="I417" s="26"/>
      <c r="J417" s="26"/>
      <c r="K417" s="15"/>
      <c r="L417" s="43"/>
      <c r="M417" s="17"/>
      <c r="N417" s="17"/>
      <c r="O417" s="17"/>
      <c r="P417" s="17"/>
      <c r="Q417" s="17"/>
      <c r="R417" s="17"/>
      <c r="S417" s="149"/>
      <c r="T417" s="148">
        <v>0</v>
      </c>
      <c r="U417" s="188">
        <f>Tabel3[[#This Row],[Verkoopprijs per stuk oud]]*1.035</f>
        <v>0</v>
      </c>
      <c r="V417" s="174"/>
      <c r="W417" s="147"/>
    </row>
    <row r="419" spans="1:23" x14ac:dyDescent="0.2">
      <c r="A419" s="68" t="s">
        <v>770</v>
      </c>
      <c r="I419" s="27"/>
      <c r="J419" s="5" t="s">
        <v>769</v>
      </c>
      <c r="K419" s="4"/>
      <c r="L419" s="45"/>
      <c r="M419" s="5"/>
      <c r="N419" s="5"/>
      <c r="O419" s="5"/>
      <c r="P419" s="5"/>
      <c r="Q419" s="5"/>
      <c r="R419" s="5"/>
      <c r="S419" s="5"/>
    </row>
  </sheetData>
  <sheetProtection algorithmName="SHA-512" hashValue="IoJBLCg1Ug2f7Yq+Tibl2+peRfzrAw0n1OyDUEbqAaC65l+4UO17XCKCgZd7y1LvDmbI6Mb5Y8dzuUJ9DLcftQ==" saltValue="0F2R2xEX6cNohn/JU8k+0w==" spinCount="100000" sheet="1" autoFilter="0"/>
  <mergeCells count="3">
    <mergeCell ref="A3:W3"/>
    <mergeCell ref="G1:W1"/>
    <mergeCell ref="G9:W9"/>
  </mergeCells>
  <phoneticPr fontId="0" type="noConversion"/>
  <hyperlinks>
    <hyperlink ref="G66" location="'Bijbehorende art.'!G13" display="'Bijbehorende art.'!G13" xr:uid="{615533B5-FE7D-4139-AE7D-7F9742B95D96}"/>
    <hyperlink ref="G67" location="'Bijbehorende art.'!G17" display="'Bijbehorende art.'!G17" xr:uid="{66BDFE5C-3527-4750-BE66-50C73517933A}"/>
    <hyperlink ref="G71" location="'Bijbehorende art.'!G21" display="'Bijbehorende art.'!G21" xr:uid="{31692B35-272E-458D-9BCF-19E8DD738918}"/>
    <hyperlink ref="G72" location="'Bijbehorende art.'!G25" display="'Bijbehorende art.'!G25" xr:uid="{349A8F72-7E66-4C4E-BB39-DB4CB2D853A7}"/>
    <hyperlink ref="G73" location="'Bijbehorende art.'!G29" display="'Bijbehorende art.'!G29" xr:uid="{AF38725F-568A-4D63-99F6-0E43A2089FD6}"/>
    <hyperlink ref="G79" location="'Bijbehorende art.'!G33" display="'Bijbehorende art.'!G33" xr:uid="{A944CF42-5132-4C9D-A197-A67252F8D5E6}"/>
    <hyperlink ref="G81" location="'Bijbehorende art.'!G35" display="'Bijbehorende art.'!G35" xr:uid="{FFA79067-B007-46F3-B614-AC5A5157EB18}"/>
    <hyperlink ref="G258" location="'Bijbehorende art.'!G37" display="'Bijbehorende art.'!G37" xr:uid="{9B88440D-918C-4D50-82D1-71961FE1EC54}"/>
    <hyperlink ref="G304" location="'Bijbehorende art.'!G39" display="'Bijbehorende art.'!G39" xr:uid="{28E542B5-E7D5-4E7C-947C-0907CEC0FE7A}"/>
    <hyperlink ref="G316" location="'Bijbehorende art.'!G41" display="'Bijbehorende art.'!G41" xr:uid="{9676B335-EDFD-4DD8-A942-E3D6F74386CA}"/>
    <hyperlink ref="G320" location="'Bijbehorende art.'!G43" display="'Bijbehorende art.'!G43" xr:uid="{D3DEFA04-65AE-4400-BA35-25DC6ED2E372}"/>
    <hyperlink ref="G319" location="'Bijbehorende art.'!G45" display="'Bijbehorende art.'!G45" xr:uid="{74FBEFC6-7AF3-4A7D-A4BB-C6761ACA0860}"/>
    <hyperlink ref="G322" location="'Bijbehorende art.'!G47" display="'Bijbehorende art.'!G47" xr:uid="{1ADE2AFF-2204-4DF3-BD29-2A52DDD3A4F0}"/>
    <hyperlink ref="G323" location="'Bijbehorende art.'!G49" display="'Bijbehorende art.'!G49" xr:uid="{5190978F-E2CC-48ED-8F9D-4A4C6EC16B01}"/>
    <hyperlink ref="G328" location="'Bijbehorende art.'!G51" display="'Bijbehorende art.'!G51" xr:uid="{8321C32D-BDA3-444F-A631-EF58D8143A19}"/>
    <hyperlink ref="G331" location="'Bijbehorende art.'!G53" display="'Bijbehorende art.'!G53" xr:uid="{A313706C-FC36-40BC-9806-6AC6D003CA2D}"/>
    <hyperlink ref="G332" location="'Bijbehorende art.'!G55" display="'Bijbehorende art.'!G55" xr:uid="{07479A18-3C19-4EAC-A068-B0F851DF111C}"/>
    <hyperlink ref="G333" location="'Bijbehorende art.'!G57" display="'Bijbehorende art.'!G57" xr:uid="{020166F4-45B1-4AEF-A8A9-D3966795A3BE}"/>
    <hyperlink ref="G348" location="'Bijbehorende art.'!G59" display="'Bijbehorende art.'!G59" xr:uid="{AA9B5EC8-1401-46B3-B6BB-69FD9CCD2278}"/>
    <hyperlink ref="G349" location="'Bijbehorende art.'!G61" display="'Bijbehorende art.'!G61" xr:uid="{7C0E9C38-B34F-4EA2-ABBF-3C67CB0CBEE0}"/>
    <hyperlink ref="G350" location="'Bijbehorende art.'!G63" display="'Bijbehorende art.'!G63" xr:uid="{B8883841-385F-4D54-A0C7-E008FD4590BB}"/>
    <hyperlink ref="G351" location="'Bijbehorende art.'!G65" display="'Bijbehorende art.'!G65" xr:uid="{0857147F-48E9-423B-8B56-B699EAD377EA}"/>
    <hyperlink ref="G353" location="'Bijbehorende art.'!G67" display="'Bijbehorende art.'!G67" xr:uid="{477D5B82-79C9-42B0-AC2A-E896F4B1498E}"/>
    <hyperlink ref="G392" location="'Bijbehorende art.'!G69" display="'Bijbehorende art.'!G69" xr:uid="{6ECC5035-37DE-4216-A4BF-C332862B11FB}"/>
    <hyperlink ref="G393" location="'Bijbehorende art.'!G71" display="'Bijbehorende art.'!G71" xr:uid="{D66C6046-92BA-421E-B50F-467B128F2624}"/>
    <hyperlink ref="G394" location="'Bijbehorende art.'!G73" display="'Bijbehorende art.'!G73" xr:uid="{12C3CE9A-BDD8-4F9F-850D-C7481936F362}"/>
    <hyperlink ref="G395" location="'Bijbehorende art.'!G75" display="'Bijbehorende art.'!G75" xr:uid="{E546DAC7-519A-4986-A098-6F018536E9D5}"/>
    <hyperlink ref="G402" location="'Bijbehorende art.'!G77" display="'Bijbehorende art.'!G77" xr:uid="{FB58DCAE-8D6D-4B23-8DA6-CBA7C4C8043A}"/>
    <hyperlink ref="G403" location="'Bijbehorende art.'!G84" display="'Bijbehorende art.'!G84" xr:uid="{67CF89D1-788B-4A77-A1E9-30C143ADFD6E}"/>
    <hyperlink ref="G404" location="'Bijbehorende art.'!G91" display="'Bijbehorende art.'!G91" xr:uid="{DBB26AC3-69E2-4891-A484-523A5EFF3424}"/>
    <hyperlink ref="G405" location="'Bijbehorende art.'!G98" display="'Bijbehorende art.'!G98" xr:uid="{08205A76-CEC3-4119-BBA8-F55D912E30CE}"/>
    <hyperlink ref="G406" location="'Bijbehorende art.'!G105" display="'Bijbehorende art.'!G105" xr:uid="{CCA48542-1458-469F-98B5-36E2E8645C7B}"/>
    <hyperlink ref="G407" location="'Bijbehorende art.'!G112" display="'Bijbehorende art.'!G112" xr:uid="{DE2A98E6-CF65-4F1E-B885-EC9A21882FF2}"/>
    <hyperlink ref="G412" location="'Bijbehorende art.'!G119" display="'Bijbehorende art.'!G119" xr:uid="{57C170C0-1C23-42C8-8DC4-C5AF46CCE7CC}"/>
    <hyperlink ref="G408" location="'Bijbehorende art.'!G125" display="'Bijbehorende art.'!G125" xr:uid="{5F653275-4BC1-4575-9A19-40519702081B}"/>
    <hyperlink ref="G409" location="'Bijbehorende art.'!G131" display="'Bijbehorende art.'!G131" xr:uid="{CB5D0CBD-BE02-43FD-8DD0-BC4D45131C74}"/>
    <hyperlink ref="G410" location="'Bijbehorende art.'!G137" display="'Bijbehorende art.'!G137" xr:uid="{3884C350-F4A6-4D82-A459-31B7913C05DD}"/>
    <hyperlink ref="G411" location="'Bijbehorende art.'!G143" display="'Bijbehorende art.'!G143" xr:uid="{15CE2846-B54F-4A35-BC66-4816B99D07CA}"/>
    <hyperlink ref="G260" location="'Bijbehorende art.'!G150" display="26610   80550" xr:uid="{73D639E7-1804-4E06-B37C-8BB2D5DB211B}"/>
    <hyperlink ref="G298" location="'Bijbehorende art.'!G170" display="26614   83242" xr:uid="{9614E4D0-BA79-409E-8BF4-80A9D25F8F52}"/>
    <hyperlink ref="G299" location="'Bijbehorende art.'!G176" display="26616   83245" xr:uid="{CAA7AC5B-FC79-4DB7-B04B-2A4B34B5FC4A}"/>
    <hyperlink ref="G300" location="'Bijbehorende art.'!G183" display="26617   83246" xr:uid="{3BDBCBC8-E8E8-4262-8E67-41FA4B9C90F6}"/>
    <hyperlink ref="G278" location="'Bijbehorende art.'!G190" display="'Bijbehorende art.'!G190" xr:uid="{D84440A6-023B-4A35-A623-8E318BBA5D9A}"/>
    <hyperlink ref="G279" location="'Bijbehorende art.'!G197" display="'Bijbehorende art.'!G197" xr:uid="{35CDD47C-9134-4F01-A240-B297C2E942FC}"/>
    <hyperlink ref="G280" location="'Bijbehorende art.'!G204" display="'Bijbehorende art.'!G204" xr:uid="{F296CE92-7178-4984-849C-8681582E37DC}"/>
    <hyperlink ref="G281" location="'Bijbehorende art.'!G211" display="'Bijbehorende art.'!G211" xr:uid="{782E2A9B-FD42-473D-BC7F-613CDA7EA42D}"/>
    <hyperlink ref="G282" location="'Bijbehorende art.'!G218" display="'Bijbehorende art.'!G218" xr:uid="{EE2BB396-DCD2-41F0-86FB-30F9A8C90BFA}"/>
    <hyperlink ref="G283" location="'Bijbehorende art.'!G225" display="'Bijbehorende art.'!G225" xr:uid="{7825E1D0-44B5-4DA2-BC22-654536A0686F}"/>
    <hyperlink ref="G287" location="'Bijbehorende art.'!G232" display="'Bijbehorende art.'!G232" xr:uid="{6F175F16-E0C2-484D-944C-7330D1900767}"/>
    <hyperlink ref="G295" location="'Bijbehorende art.'!G238" display="'Bijbehorende art.'!G238" xr:uid="{84D7B413-B9B3-4E4A-B467-AF454C47C63A}"/>
    <hyperlink ref="G294" location="'Bijbehorende art.'!G244" display="'Bijbehorende art.'!G244" xr:uid="{0396DF04-5EF9-4DA5-B328-949937CA9DFC}"/>
    <hyperlink ref="G293" location="'Bijbehorende art.'!G250" display="'Bijbehorende art.'!G250" xr:uid="{F7D62A16-933E-477F-9F3A-C657FFF2F29F}"/>
    <hyperlink ref="G292" location="'Bijbehorende art.'!G256" display="'Bijbehorende art.'!G256" xr:uid="{19A295E3-80AC-40A8-9077-CA721F3380B6}"/>
    <hyperlink ref="G291" location="'Bijbehorende art.'!G262" display="'Bijbehorende art.'!G262" xr:uid="{F40C43B8-6871-4816-BBCE-44686BA41426}"/>
    <hyperlink ref="G290" location="'Bijbehorende art.'!G268" display="'Bijbehorende art.'!G268" xr:uid="{4DCAF546-0F75-41EB-AFAC-879117B05192}"/>
    <hyperlink ref="G289" location="'Bijbehorende art.'!G274" display="'Bijbehorende art.'!G274" xr:uid="{09058EC6-D54E-4A1A-BE3D-04170E52EF3F}"/>
    <hyperlink ref="G288" location="'Bijbehorende art.'!G280" display="'Bijbehorende art.'!G280" xr:uid="{6CC89556-30A4-4A4C-A600-E515221FD44C}"/>
    <hyperlink ref="G308" location="'Bijbehorende art.'!G286" display="'Bijbehorende art.'!G286" xr:uid="{22F7922C-1732-40E4-A279-AD0C5FBAD26D}"/>
    <hyperlink ref="G309" location="'Bijbehorende art.'!G293" display="'Bijbehorende art.'!G293" xr:uid="{DBD89DE9-C8D4-4663-AF06-8953FADF9D09}"/>
    <hyperlink ref="G311" location="'Bijbehorende art.'!G300" display="'Bijbehorende art.'!G300" xr:uid="{DC9B4B3F-954A-461D-BA39-C7400538BE1F}"/>
    <hyperlink ref="G315" location="'Bijbehorende art.'!G307" display="'Bijbehorende art.'!G307" xr:uid="{7DED8CC3-F9CC-4EB0-8D38-0BEE78147A77}"/>
    <hyperlink ref="G310" location="'Bijbehorende art.'!G314" display="'Bijbehorende art.'!G314" xr:uid="{4B1FC52F-980A-4586-ABFF-3A6C7D742C3D}"/>
    <hyperlink ref="G313" location="'Bijbehorende art.'!G321" display="'Bijbehorende art.'!G321" xr:uid="{2D536ACD-76D1-4CED-8A67-2A601B4FF88D}"/>
    <hyperlink ref="G312" location="'Bijbehorende art.'!G328" display="'Bijbehorende art.'!G328" xr:uid="{CC566F38-23CE-4DB5-8D06-7ECFDEE58D23}"/>
    <hyperlink ref="G314" location="'Bijbehorende art.'!G335" display="'Bijbehorende art.'!G335" xr:uid="{3D86FAB9-84C0-4389-8CAA-3FACEDBE3C5E}"/>
    <hyperlink ref="G123" location="'Bijbehorende art.'!G342" display="'Bijbehorende art.'!G342" xr:uid="{ABDC9EA7-9314-4001-8E11-90EB2AE94299}"/>
    <hyperlink ref="G132" location="'Bijbehorende art.'!G347" display="71950" xr:uid="{70B8B1EB-F7CE-43B7-85C7-EAD4A903CBE9}"/>
    <hyperlink ref="G133" location="'Bijbehorende art.'!G351" display="71951" xr:uid="{BA0B18E5-D7D0-4471-B7C2-2432F4B7F9D9}"/>
    <hyperlink ref="G134" location="'Bijbehorende art.'!G356" display="71955" xr:uid="{51A0803D-9FD3-4E2C-9A03-D5AFE0B2A250}"/>
    <hyperlink ref="G135" location="'Bijbehorende art.'!G361" display="71956" xr:uid="{D35DD952-7664-4F50-8F85-AAE659F51DFF}"/>
    <hyperlink ref="G136" location="'Bijbehorende art.'!G366" display="71957" xr:uid="{1DB4063E-F4E1-4A4C-925C-286512CE20F2}"/>
    <hyperlink ref="G131" location="'Bijbehorende art.'!G370" display="'Bijbehorende art.'!G370" xr:uid="{18EA8992-0C65-46E8-BEA6-5284AF3ADFFB}"/>
    <hyperlink ref="G167" location="'Bijbehorende art.'!G375" display="'Bijbehorende art.'!G375" xr:uid="{EFAF5FDB-B67F-48EB-98C1-3FC9342D3316}"/>
    <hyperlink ref="G162" location="'Bijbehorende art.'!G392" display="'Bijbehorende art.'!G392" xr:uid="{E895390D-DC5F-48A8-A047-68F015A5FCEF}"/>
    <hyperlink ref="G163" location="'Bijbehorende art.'!G398" display="'Bijbehorende art.'!G398" xr:uid="{AE41C1F7-3118-4D45-9020-2B488836DF39}"/>
    <hyperlink ref="G118" location="'Bijbehorende art.'!G404" display="71519" xr:uid="{7FBFFBDD-318B-4DD5-9B95-BECCCBF7A457}"/>
    <hyperlink ref="G119" location="'Bijbehorende art.'!G409" display="71520" xr:uid="{7179F920-107C-416B-85DA-46E48DA398A2}"/>
    <hyperlink ref="G164" location="'Bijbehorende art.'!G414" display="'Bijbehorende art.'!G414" xr:uid="{9CA1FBA0-9FDD-4DB1-959B-5799C4A312CE}"/>
    <hyperlink ref="G165" location="'Bijbehorende art.'!G419" display="'Bijbehorende art.'!G419" xr:uid="{D6808BC4-632E-4D24-87C0-483776406668}"/>
    <hyperlink ref="G102" location="'Bijbehorende art.'!G424" display="'Bijbehorende art.'!G424" xr:uid="{0E16D17B-76A5-4AAD-850A-D2C488013B61}"/>
    <hyperlink ref="G103" location="'Bijbehorende art.'!G429" display="71356" xr:uid="{D6F3FDC7-5F95-4C58-974A-8D73F428E4D6}"/>
    <hyperlink ref="G104" location="'Bijbehorende art.'!G434" display="71357" xr:uid="{24B80DCC-BB51-405F-9D29-A10D640BB6F3}"/>
    <hyperlink ref="G105" location="'Bijbehorende art.'!G439" display="71358" xr:uid="{8658D2CC-F7CF-4A24-BAC2-F6D90A63C5A6}"/>
    <hyperlink ref="G95" location="'Bijbehorende art.'!G444" display="70968" xr:uid="{CECC7874-61E7-4554-BC3A-11EC456390D4}"/>
    <hyperlink ref="G96" location="'Bijbehorende art.'!G449" display="70969" xr:uid="{9CBE27A0-74B6-494C-B889-E59C3D8ACFE8}"/>
    <hyperlink ref="G97" location="'Bijbehorende art.'!G453" display="70981" xr:uid="{D459BAAF-3E99-4B18-901D-D8019C370A1B}"/>
    <hyperlink ref="G98" location="'Bijbehorende art.'!G457" display="70982" xr:uid="{E9DB9DB7-DE09-4532-9916-45AAE9D50DB6}"/>
    <hyperlink ref="G99" location="'Bijbehorende art.'!G461" display="70983" xr:uid="{A8F1CA50-572D-4792-B8DF-A3D83D5DECE5}"/>
    <hyperlink ref="G100" location="'Bijbehorende art.'!G465" display="70984" xr:uid="{B3558AC6-F288-4099-8807-2A0CCC9D23E2}"/>
    <hyperlink ref="G166" location="'Bijbehorende art.'!G469" display="'Bijbehorende art.'!G469" xr:uid="{4E231346-C2A6-4B61-933A-CDD814D21099}"/>
    <hyperlink ref="G138" location="'Bijbehorende art.'!G473" display="71989" xr:uid="{3532C755-484B-485A-AD07-6D459A57F1A0}"/>
    <hyperlink ref="G139" location="'Bijbehorende art.'!G477" display="71990" xr:uid="{1B8A1358-C51D-44F0-88F1-D5915366413E}"/>
    <hyperlink ref="G140" location="'Bijbehorende art.'!G481" display="71991" xr:uid="{BBE8F0B7-EEED-49EB-A854-8058776611AC}"/>
    <hyperlink ref="G141" location="'Bijbehorende art.'!G485" display="71992" xr:uid="{5B049CB0-D374-48E1-B320-3179CD805F0C}"/>
    <hyperlink ref="G142" location="'Bijbehorende art.'!G489" display="71994" xr:uid="{2B8AA4E9-226C-4AD6-A166-9E43B584B482}"/>
    <hyperlink ref="G184" location="'Bijbehorende art.'!G493" display="'Bijbehorende art.'!G493" xr:uid="{CA027F69-820D-47F2-B4A8-6F755EE1AAAD}"/>
    <hyperlink ref="G185" location="'Bijbehorende art.'!G495" display="'Bijbehorende art.'!G495" xr:uid="{9ED0DC21-8F75-4FF3-9E17-930E1BE94434}"/>
    <hyperlink ref="G186" location="'Bijbehorende art.'!G497" display="'Bijbehorende art.'!G497" xr:uid="{F34D5690-7636-4903-AEA6-5522BEADD391}"/>
    <hyperlink ref="G187" location="'Bijbehorende art.'!G499" display="'Bijbehorende art.'!G499" xr:uid="{BAED2DA6-6A1A-4BBD-A3C0-94C3482D7AFA}"/>
    <hyperlink ref="G188" location="'Bijbehorende art.'!G501" display="'Bijbehorende art.'!G501" xr:uid="{23A04BD4-FD3F-4988-9706-B452F4D45BC1}"/>
    <hyperlink ref="G189" location="'Bijbehorende art.'!G503" display="'Bijbehorende art.'!G503" xr:uid="{C63DE638-36DB-4064-B3CC-3ECA9B5C80A1}"/>
    <hyperlink ref="G190" location="'Bijbehorende art.'!G506" display="'Bijbehorende art.'!G506" xr:uid="{7A81B18C-3941-448A-8E88-9ED74F0B2774}"/>
    <hyperlink ref="G191" location="'Bijbehorende art.'!G508" display="'Bijbehorende art.'!G508" xr:uid="{E1DE08CA-5101-4A17-A7C8-E75A07695B08}"/>
    <hyperlink ref="G192" location="'Bijbehorende art.'!G510" display="'Bijbehorende art.'!G510" xr:uid="{24A8B618-84BA-4832-8F7D-F0B3A792F008}"/>
    <hyperlink ref="G193" location="'Bijbehorende art.'!G512" display="'Bijbehorende art.'!G512" xr:uid="{824C1B09-3637-4208-A28E-D7192BA3C3C4}"/>
    <hyperlink ref="G194" location="'Bijbehorende art.'!G514" display="'Bijbehorende art.'!G514" xr:uid="{4D5F89A2-F415-40D0-9640-1E6B2FCD3DE4}"/>
    <hyperlink ref="G195" location="'Bijbehorende art.'!G516" display="'Bijbehorende art.'!G516" xr:uid="{B0AEC7F3-7FE1-411A-88C0-A7C6C1751A69}"/>
    <hyperlink ref="G144" location="'Bijbehorende art.'!G518" display="'Bijbehorende art.'!G518" xr:uid="{A0A35CEE-6410-48BE-933E-4C959538B62C}"/>
    <hyperlink ref="G145" location="'Bijbehorende art.'!G527" display="'Bijbehorende art.'!G527" xr:uid="{10E4301E-38C4-4E96-AA4B-E738BEA2DCEA}"/>
    <hyperlink ref="G146" location="'Bijbehorende art.'!G536" display="'Bijbehorende art.'!G536" xr:uid="{6F3627EF-ECA7-4C9B-A6BF-2602C9EA7401}"/>
    <hyperlink ref="G147" location="'Bijbehorende art.'!G545" display="'Bijbehorende art.'!G545" xr:uid="{449CC199-94BC-468D-8A99-51B28E1A749B}"/>
    <hyperlink ref="G148" location="'Bijbehorende art.'!G554" display="'Bijbehorende art.'!G554" xr:uid="{EDED71EE-DE9E-44B3-BFBD-6C1B4E9FEE2A}"/>
    <hyperlink ref="G149" location="'Bijbehorende art.'!G563" display="'Bijbehorende art.'!G563" xr:uid="{86EEFC80-123E-4DBB-8DE9-FD46B444DBB8}"/>
    <hyperlink ref="G203" location="'Bijbehorende art.'!G572" display="'Bijbehorende art.'!G572" xr:uid="{673D4340-1C8C-47DB-86C8-59AA70702F28}"/>
    <hyperlink ref="G204" location="'Bijbehorende art.'!G581" display="'Bijbehorende art.'!G581" xr:uid="{C5CE13D6-46A7-42F1-9AD6-950F6ACB778A}"/>
    <hyperlink ref="G205" location="'Bijbehorende art.'!G590" display="'Bijbehorende art.'!G590" xr:uid="{F2451B65-C628-48CB-8033-CB9CA08FE64A}"/>
    <hyperlink ref="G206" location="'Bijbehorende art.'!G599" display="'Bijbehorende art.'!G599" xr:uid="{CDC0F452-D283-4BA6-B2AF-5DAFB444AA25}"/>
    <hyperlink ref="G207" location="'Bijbehorende art.'!G608" display="'Bijbehorende art.'!G608" xr:uid="{0C8EA175-F2C5-4AEA-B7C3-311F2175A05B}"/>
    <hyperlink ref="G208" location="'Bijbehorende art.'!G617" display="'Bijbehorende art.'!G617" xr:uid="{3D019C6D-6B34-4D2C-97CE-CEAC51800A3A}"/>
    <hyperlink ref="G153" location="'Bijbehorende art.'!G626" display="'Bijbehorende art.'!G626" xr:uid="{1BD5EC46-0440-4591-973D-241C6F683B55}"/>
    <hyperlink ref="G211" location="'Bijbehorende art.'!G636" display="'Bijbehorende art.'!G636" xr:uid="{EDA2DD59-9F11-4AAB-89DF-E80C1D319CC9}"/>
    <hyperlink ref="G154" location="'Bijbehorende art.'!G650" display="'Bijbehorende art.'!G650" xr:uid="{4C7CB833-B3DE-4D9A-8AAB-543FBAE94C60}"/>
    <hyperlink ref="G212" location="'Bijbehorende art.'!G660" display="'Bijbehorende art.'!G660" xr:uid="{ADC63E68-9FAD-4CF3-B4F8-8BAEEDF8D5DA}"/>
    <hyperlink ref="G155" location="'Bijbehorende art.'!G674" display="'Bijbehorende art.'!G674" xr:uid="{171540EA-7D2F-4A53-88CF-DAF91E8B83AB}"/>
    <hyperlink ref="G156" location="'Bijbehorende art.'!G693" display="'Bijbehorende art.'!G693" xr:uid="{C1318583-CDFD-4228-81F4-894B3EF44F53}"/>
    <hyperlink ref="G157" location="'Bijbehorende art.'!G709" display="'Bijbehorende art.'!G709" xr:uid="{94F65704-AF48-4F69-AC8C-1BE8D43C2907}"/>
    <hyperlink ref="G158" location="'Bijbehorende art.'!G725" display="'Bijbehorende art.'!G725" xr:uid="{CDAE1225-9D93-4B7C-9148-0A509574DF40}"/>
    <hyperlink ref="G213" location="'Bijbehorende art.'!G734" display="'Bijbehorende art.'!G734" xr:uid="{C68BC31B-CBE3-4575-9497-E5B8A10533B3}"/>
    <hyperlink ref="G214" location="'Bijbehorende art.'!G743" display="'Bijbehorende art.'!G743" xr:uid="{11F6129D-5DD1-45C3-8C53-61556D91E7F4}"/>
    <hyperlink ref="G215" location="'Bijbehorende art.'!G751" display="'Bijbehorende art.'!G751" xr:uid="{275F9BFA-4F25-4DE6-BCA5-3ADFFB89C2BA}"/>
    <hyperlink ref="G216" location="'Bijbehorende art.'!G760" display="'Bijbehorende art.'!G760" xr:uid="{EAAE0FF4-3612-47F7-BF9B-B6B5AF602819}"/>
    <hyperlink ref="G217" location="'Bijbehorende art.'!G769" display="'Bijbehorende art.'!G769" xr:uid="{3CE24489-7132-433F-A169-44B3D87A4BD8}"/>
    <hyperlink ref="G218" location="'Bijbehorende art.'!G778" display="'Bijbehorende art.'!G778" xr:uid="{91486A06-029B-4529-9C3E-4DCC88E35DF3}"/>
    <hyperlink ref="G219" location="'Bijbehorende art.'!G787" display="'Bijbehorende art.'!G787" xr:uid="{5C8E7FCE-F93B-410A-BAD1-F527CE933938}"/>
    <hyperlink ref="G220" location="'Bijbehorende art.'!G796" display="'Bijbehorende art.'!G796" xr:uid="{4BF0EFB2-BF53-4348-B51C-0FC46F92D2CC}"/>
    <hyperlink ref="G301" location="'Bijbehorende art.'!G155" display="'Bijbehorende art.'!G155" xr:uid="{C71622EE-338D-459D-B172-8A7176170707}"/>
    <hyperlink ref="G302" location="'Bijbehorende art.'!G260" display="'Bijbehorende art.'!G260" xr:uid="{C703F606-B645-4D8F-B442-CDC0A234F3C0}"/>
    <hyperlink ref="G137" location="'Bijbehorende art.'!G342" display="'Bijbehorende art.'!G342" xr:uid="{AA2F8A27-E9D2-48B9-A172-DDFF725CA9B5}"/>
  </hyperlinks>
  <printOptions horizontalCentered="1"/>
  <pageMargins left="0.31496062992125984" right="0.31496062992125984" top="0.70866141732283472" bottom="0.47244094488188981" header="0.39370078740157483" footer="0.19685039370078741"/>
  <pageSetup paperSize="8" scale="68" fitToHeight="15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4A71-886D-46EC-BCEE-652CB6CAFF8B}">
  <sheetPr>
    <pageSetUpPr fitToPage="1"/>
  </sheetPr>
  <dimension ref="A1:T805"/>
  <sheetViews>
    <sheetView showGridLines="0" zoomScale="120" zoomScaleNormal="120" workbookViewId="0">
      <pane ySplit="12" topLeftCell="A35" activePane="bottomLeft" state="frozen"/>
      <selection pane="bottomLeft" activeCell="A5" sqref="A5:T5"/>
    </sheetView>
  </sheetViews>
  <sheetFormatPr defaultColWidth="9.140625" defaultRowHeight="12.75" x14ac:dyDescent="0.2"/>
  <cols>
    <col min="1" max="1" width="16.7109375" style="3" customWidth="1"/>
    <col min="2" max="2" width="16.7109375" style="36" customWidth="1"/>
    <col min="3" max="4" width="16.7109375" style="3" customWidth="1"/>
    <col min="5" max="5" width="16.7109375" style="36" customWidth="1"/>
    <col min="6" max="6" width="16.7109375" style="37" customWidth="1"/>
    <col min="7" max="7" width="16.7109375" style="3" customWidth="1"/>
    <col min="8" max="8" width="71.28515625" style="3" customWidth="1"/>
    <col min="9" max="9" width="27.140625" style="3" hidden="1" customWidth="1"/>
    <col min="10" max="10" width="12.42578125" style="36" hidden="1" customWidth="1"/>
    <col min="11" max="11" width="16.28515625" style="46" bestFit="1" customWidth="1"/>
    <col min="12" max="18" width="12.42578125" style="3" hidden="1" customWidth="1"/>
    <col min="19" max="19" width="15.28515625" style="3" hidden="1" customWidth="1"/>
    <col min="20" max="20" width="10.140625" style="3" hidden="1" customWidth="1"/>
    <col min="21" max="16384" width="9.140625" style="47"/>
  </cols>
  <sheetData>
    <row r="1" spans="1:20" s="49" customFormat="1" ht="14.25" x14ac:dyDescent="0.2">
      <c r="A1" s="1"/>
      <c r="B1" s="35"/>
      <c r="C1" s="1"/>
      <c r="D1" s="1"/>
      <c r="E1" s="35"/>
      <c r="F1" s="35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s="49" customFormat="1" ht="14.25" x14ac:dyDescent="0.2">
      <c r="A2" s="1"/>
      <c r="B2" s="35"/>
      <c r="C2" s="1"/>
      <c r="D2" s="1"/>
      <c r="E2" s="35"/>
      <c r="F2" s="35"/>
      <c r="G2" s="2"/>
      <c r="H2" s="2"/>
      <c r="I2" s="2"/>
      <c r="J2" s="2"/>
      <c r="K2" s="44"/>
      <c r="L2" s="2"/>
      <c r="M2" s="2"/>
      <c r="N2" s="2"/>
      <c r="O2" s="2"/>
      <c r="P2" s="2"/>
      <c r="Q2" s="2"/>
      <c r="R2" s="2"/>
      <c r="S2" s="2"/>
      <c r="T2" s="2"/>
    </row>
    <row r="3" spans="1:20" s="49" customFormat="1" ht="14.25" x14ac:dyDescent="0.2">
      <c r="A3" s="1"/>
      <c r="B3" s="35"/>
      <c r="C3" s="1"/>
      <c r="D3" s="1"/>
      <c r="E3" s="35"/>
      <c r="F3" s="35"/>
      <c r="G3" s="2"/>
      <c r="H3" s="2"/>
      <c r="I3" s="2"/>
      <c r="J3" s="2"/>
      <c r="K3" s="44"/>
      <c r="L3" s="2"/>
      <c r="M3" s="2"/>
      <c r="N3" s="2"/>
      <c r="O3" s="2"/>
      <c r="P3" s="2"/>
      <c r="Q3" s="2"/>
      <c r="R3" s="2"/>
      <c r="S3" s="2"/>
      <c r="T3" s="2"/>
    </row>
    <row r="4" spans="1:20" ht="17.25" customHeight="1" x14ac:dyDescent="0.2">
      <c r="F4" s="36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</row>
    <row r="5" spans="1:20" ht="36" customHeight="1" x14ac:dyDescent="0.4">
      <c r="A5" s="192" t="s">
        <v>971</v>
      </c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</row>
    <row r="6" spans="1:20" ht="15" customHeight="1" x14ac:dyDescent="0.2">
      <c r="A6" s="4"/>
      <c r="B6" s="4"/>
      <c r="C6" s="4"/>
      <c r="D6" s="4"/>
      <c r="E6" s="4"/>
      <c r="F6" s="4"/>
      <c r="G6" s="119">
        <v>12345</v>
      </c>
      <c r="H6" s="38" t="s">
        <v>607</v>
      </c>
      <c r="I6" s="5"/>
      <c r="J6" s="4"/>
      <c r="K6" s="45"/>
      <c r="L6" s="5"/>
      <c r="M6" s="5"/>
      <c r="N6" s="5"/>
      <c r="O6" s="5"/>
      <c r="P6" s="5"/>
      <c r="Q6" s="5"/>
      <c r="R6" s="5"/>
      <c r="S6" s="47"/>
      <c r="T6" s="6" t="str">
        <f>'Prijslijst producten'!W4</f>
        <v>Laatst bijgewerkt d.d 06012025</v>
      </c>
    </row>
    <row r="7" spans="1:20" ht="15" customHeight="1" x14ac:dyDescent="0.2">
      <c r="A7" s="4"/>
      <c r="B7" s="4"/>
      <c r="C7" s="4"/>
      <c r="D7" s="4"/>
      <c r="E7" s="4"/>
      <c r="F7" s="4"/>
      <c r="G7" s="120">
        <v>12345</v>
      </c>
      <c r="H7" s="38" t="s">
        <v>608</v>
      </c>
      <c r="I7" s="5"/>
      <c r="J7" s="4"/>
      <c r="K7" s="45"/>
      <c r="L7" s="5"/>
      <c r="M7" s="5"/>
      <c r="N7" s="5"/>
      <c r="O7" s="5"/>
      <c r="P7" s="5"/>
      <c r="Q7" s="5"/>
      <c r="R7" s="5"/>
      <c r="S7" s="4"/>
      <c r="T7" s="6"/>
    </row>
    <row r="8" spans="1:20" ht="15" customHeight="1" x14ac:dyDescent="0.2">
      <c r="A8" s="4"/>
      <c r="B8" s="4"/>
      <c r="C8" s="4"/>
      <c r="D8" s="4"/>
      <c r="E8" s="4"/>
      <c r="F8" s="4"/>
      <c r="G8" s="120">
        <v>12345</v>
      </c>
      <c r="H8" s="38" t="s">
        <v>608</v>
      </c>
      <c r="I8" s="5"/>
      <c r="J8" s="4"/>
      <c r="K8" s="45"/>
      <c r="L8" s="5"/>
      <c r="M8" s="5"/>
      <c r="N8" s="5"/>
      <c r="O8" s="5"/>
      <c r="P8" s="5"/>
      <c r="Q8" s="5"/>
      <c r="R8" s="5"/>
      <c r="S8" s="4"/>
      <c r="T8" s="6"/>
    </row>
    <row r="9" spans="1:20" ht="15" customHeight="1" x14ac:dyDescent="0.2">
      <c r="A9" s="4"/>
      <c r="B9" s="4"/>
      <c r="C9" s="4"/>
      <c r="D9" s="4"/>
      <c r="E9" s="4"/>
      <c r="F9" s="4"/>
      <c r="G9" s="121">
        <v>12345</v>
      </c>
      <c r="H9" s="38" t="s">
        <v>608</v>
      </c>
      <c r="I9" s="5"/>
      <c r="J9" s="4"/>
      <c r="K9" s="45"/>
      <c r="L9" s="5"/>
      <c r="M9" s="5"/>
      <c r="N9" s="5"/>
      <c r="O9" s="5"/>
      <c r="P9" s="5"/>
      <c r="Q9" s="5"/>
      <c r="R9" s="5"/>
      <c r="S9" s="4"/>
      <c r="T9" s="6"/>
    </row>
    <row r="10" spans="1:20" ht="15" customHeight="1" thickBot="1" x14ac:dyDescent="0.25">
      <c r="A10" s="4"/>
      <c r="B10" s="4"/>
      <c r="C10" s="4"/>
      <c r="D10" s="4"/>
      <c r="E10" s="4"/>
      <c r="F10" s="4"/>
      <c r="G10" s="4"/>
      <c r="H10" s="38"/>
      <c r="I10" s="5"/>
      <c r="J10" s="4"/>
      <c r="K10" s="45"/>
      <c r="L10" s="5"/>
      <c r="M10" s="5"/>
      <c r="N10" s="5"/>
      <c r="O10" s="5"/>
      <c r="P10" s="5"/>
      <c r="Q10" s="5"/>
      <c r="R10" s="5"/>
      <c r="S10" s="4"/>
      <c r="T10" s="6"/>
    </row>
    <row r="11" spans="1:20" ht="42" customHeight="1" thickTop="1" thickBot="1" x14ac:dyDescent="0.25">
      <c r="A11" s="58"/>
      <c r="B11" s="59"/>
      <c r="C11" s="59"/>
      <c r="D11" s="59"/>
      <c r="E11" s="59"/>
      <c r="F11" s="59"/>
      <c r="G11" s="198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200"/>
    </row>
    <row r="12" spans="1:20" s="48" customFormat="1" ht="39.75" customHeight="1" thickTop="1" thickBot="1" x14ac:dyDescent="0.25">
      <c r="A12" s="60" t="s">
        <v>4</v>
      </c>
      <c r="B12" s="61" t="s">
        <v>5</v>
      </c>
      <c r="C12" s="62" t="s">
        <v>6</v>
      </c>
      <c r="D12" s="61" t="s">
        <v>8</v>
      </c>
      <c r="E12" s="61" t="s">
        <v>7</v>
      </c>
      <c r="F12" s="61" t="s">
        <v>9</v>
      </c>
      <c r="G12" s="61" t="s">
        <v>1</v>
      </c>
      <c r="H12" s="61" t="s">
        <v>2</v>
      </c>
      <c r="I12" s="61" t="s">
        <v>11</v>
      </c>
      <c r="J12" s="61" t="s">
        <v>586</v>
      </c>
      <c r="K12" s="61" t="s">
        <v>587</v>
      </c>
      <c r="L12" s="61" t="s">
        <v>585</v>
      </c>
      <c r="M12" s="61" t="s">
        <v>584</v>
      </c>
      <c r="N12" s="61" t="s">
        <v>583</v>
      </c>
      <c r="O12" s="61" t="s">
        <v>582</v>
      </c>
      <c r="P12" s="61" t="s">
        <v>581</v>
      </c>
      <c r="Q12" s="61" t="s">
        <v>580</v>
      </c>
      <c r="R12" s="61" t="s">
        <v>579</v>
      </c>
      <c r="S12" s="63" t="s">
        <v>0</v>
      </c>
      <c r="T12" s="64" t="s">
        <v>3</v>
      </c>
    </row>
    <row r="13" spans="1:20" s="50" customFormat="1" ht="20.100000000000001" customHeight="1" x14ac:dyDescent="0.2">
      <c r="A13" s="132"/>
      <c r="B13" s="31"/>
      <c r="C13" s="31">
        <v>731464</v>
      </c>
      <c r="D13" s="66">
        <v>7510868</v>
      </c>
      <c r="E13" s="31"/>
      <c r="F13" s="31"/>
      <c r="G13" s="137">
        <v>42029</v>
      </c>
      <c r="H13" s="26" t="s">
        <v>337</v>
      </c>
      <c r="I13" s="26" t="s">
        <v>10</v>
      </c>
      <c r="J13" s="66">
        <f>Tabel32[[#This Row],[Artikelnummer gAvilar]]</f>
        <v>42029</v>
      </c>
      <c r="K13" s="79" t="str">
        <f t="shared" ref="K13:K44" si="0">L13&amp;J13&amp;R13</f>
        <v>8718558420295</v>
      </c>
      <c r="L13" s="79">
        <v>8718558</v>
      </c>
      <c r="M13" s="79">
        <f t="shared" ref="M13:M44" si="1">(SUM(LEFT(J13,1),LEFT(J13,3),RIGHT(J13,1))-(10*(LEFT(J13,2)))+7+8+5)</f>
        <v>33</v>
      </c>
      <c r="N13" s="79">
        <f t="shared" ref="N13:N44" si="2">3*M13</f>
        <v>99</v>
      </c>
      <c r="O13" s="79">
        <f t="shared" ref="O13:O44" si="3">SUM(LEFT(J13,2)-(10*LEFT(J13,1)))+LEFT(J13,4)-(10*LEFT(J13,3))+8+1+5+8</f>
        <v>26</v>
      </c>
      <c r="P13" s="79">
        <f t="shared" ref="P13:P44" si="4">N13+O13</f>
        <v>125</v>
      </c>
      <c r="Q13" s="79">
        <f t="shared" ref="Q13:Q44" si="5">CEILING(P13,10)</f>
        <v>130</v>
      </c>
      <c r="R13" s="79">
        <f t="shared" ref="R13:R44" si="6">Q13-P13</f>
        <v>5</v>
      </c>
      <c r="S13" s="133">
        <v>65.92</v>
      </c>
      <c r="T13" s="134" t="s">
        <v>12</v>
      </c>
    </row>
    <row r="14" spans="1:20" s="50" customFormat="1" ht="20.100000000000001" customHeight="1" x14ac:dyDescent="0.2">
      <c r="A14" s="81"/>
      <c r="B14" s="66"/>
      <c r="C14" s="66">
        <v>731467</v>
      </c>
      <c r="D14" s="66">
        <v>7510875</v>
      </c>
      <c r="E14" s="66"/>
      <c r="F14" s="66"/>
      <c r="G14" s="107">
        <v>42375</v>
      </c>
      <c r="H14" s="79" t="s">
        <v>340</v>
      </c>
      <c r="I14" s="79" t="s">
        <v>10</v>
      </c>
      <c r="J14" s="66">
        <f>Tabel32[[#This Row],[Artikelnummer gAvilar]]</f>
        <v>42375</v>
      </c>
      <c r="K14" s="79" t="str">
        <f t="shared" si="0"/>
        <v>8718558423753</v>
      </c>
      <c r="L14" s="79">
        <v>8718558</v>
      </c>
      <c r="M14" s="79">
        <f t="shared" si="1"/>
        <v>32</v>
      </c>
      <c r="N14" s="79">
        <f t="shared" si="2"/>
        <v>96</v>
      </c>
      <c r="O14" s="79">
        <f t="shared" si="3"/>
        <v>31</v>
      </c>
      <c r="P14" s="79">
        <f t="shared" si="4"/>
        <v>127</v>
      </c>
      <c r="Q14" s="79">
        <f t="shared" si="5"/>
        <v>130</v>
      </c>
      <c r="R14" s="79">
        <f t="shared" si="6"/>
        <v>3</v>
      </c>
      <c r="S14" s="128">
        <v>2.5750000000000002</v>
      </c>
      <c r="T14" s="109" t="s">
        <v>12</v>
      </c>
    </row>
    <row r="15" spans="1:20" s="50" customFormat="1" ht="20.100000000000001" customHeight="1" x14ac:dyDescent="0.2">
      <c r="A15" s="81"/>
      <c r="B15" s="66"/>
      <c r="C15" s="66">
        <v>731465</v>
      </c>
      <c r="D15" s="66">
        <v>7510870</v>
      </c>
      <c r="E15" s="66"/>
      <c r="F15" s="66"/>
      <c r="G15" s="107">
        <v>42031</v>
      </c>
      <c r="H15" s="79" t="s">
        <v>338</v>
      </c>
      <c r="I15" s="79" t="s">
        <v>10</v>
      </c>
      <c r="J15" s="66">
        <f>Tabel32[[#This Row],[Artikelnummer gAvilar]]</f>
        <v>42031</v>
      </c>
      <c r="K15" s="79" t="str">
        <f t="shared" si="0"/>
        <v>8718558420318</v>
      </c>
      <c r="L15" s="79">
        <v>8718558</v>
      </c>
      <c r="M15" s="79">
        <f t="shared" si="1"/>
        <v>25</v>
      </c>
      <c r="N15" s="79">
        <f t="shared" si="2"/>
        <v>75</v>
      </c>
      <c r="O15" s="79">
        <f t="shared" si="3"/>
        <v>27</v>
      </c>
      <c r="P15" s="79">
        <f t="shared" si="4"/>
        <v>102</v>
      </c>
      <c r="Q15" s="79">
        <f t="shared" si="5"/>
        <v>110</v>
      </c>
      <c r="R15" s="79">
        <f t="shared" si="6"/>
        <v>8</v>
      </c>
      <c r="S15" s="128">
        <v>55</v>
      </c>
      <c r="T15" s="109" t="s">
        <v>12</v>
      </c>
    </row>
    <row r="16" spans="1:20" s="50" customFormat="1" ht="20.100000000000001" customHeight="1" x14ac:dyDescent="0.2">
      <c r="A16" s="81"/>
      <c r="B16" s="66"/>
      <c r="C16" s="66">
        <v>731466</v>
      </c>
      <c r="D16" s="66">
        <v>7510871</v>
      </c>
      <c r="E16" s="66"/>
      <c r="F16" s="66"/>
      <c r="G16" s="107">
        <v>42119</v>
      </c>
      <c r="H16" s="79" t="s">
        <v>339</v>
      </c>
      <c r="I16" s="79" t="s">
        <v>10</v>
      </c>
      <c r="J16" s="66">
        <f>Tabel32[[#This Row],[Artikelnummer gAvilar]]</f>
        <v>42119</v>
      </c>
      <c r="K16" s="79" t="str">
        <f t="shared" si="0"/>
        <v>8718558421193</v>
      </c>
      <c r="L16" s="79">
        <v>8718558</v>
      </c>
      <c r="M16" s="79">
        <f t="shared" si="1"/>
        <v>34</v>
      </c>
      <c r="N16" s="79">
        <f t="shared" si="2"/>
        <v>102</v>
      </c>
      <c r="O16" s="79">
        <f t="shared" si="3"/>
        <v>25</v>
      </c>
      <c r="P16" s="79">
        <f t="shared" si="4"/>
        <v>127</v>
      </c>
      <c r="Q16" s="79">
        <f t="shared" si="5"/>
        <v>130</v>
      </c>
      <c r="R16" s="79">
        <f t="shared" si="6"/>
        <v>3</v>
      </c>
      <c r="S16" s="128">
        <v>55</v>
      </c>
      <c r="T16" s="109" t="s">
        <v>12</v>
      </c>
    </row>
    <row r="17" spans="1:20" s="50" customFormat="1" ht="20.100000000000001" customHeight="1" x14ac:dyDescent="0.2">
      <c r="A17" s="81"/>
      <c r="B17" s="66"/>
      <c r="C17" s="66">
        <v>731461</v>
      </c>
      <c r="D17" s="66">
        <v>7510869</v>
      </c>
      <c r="E17" s="66"/>
      <c r="F17" s="66"/>
      <c r="G17" s="112">
        <v>42030</v>
      </c>
      <c r="H17" s="79" t="s">
        <v>334</v>
      </c>
      <c r="I17" s="79" t="s">
        <v>10</v>
      </c>
      <c r="J17" s="66">
        <f>Tabel32[[#This Row],[Artikelnummer gAvilar]]</f>
        <v>42030</v>
      </c>
      <c r="K17" s="79" t="str">
        <f t="shared" si="0"/>
        <v>8718558420301</v>
      </c>
      <c r="L17" s="79">
        <v>8718558</v>
      </c>
      <c r="M17" s="79">
        <f t="shared" si="1"/>
        <v>24</v>
      </c>
      <c r="N17" s="79">
        <f t="shared" si="2"/>
        <v>72</v>
      </c>
      <c r="O17" s="79">
        <f t="shared" si="3"/>
        <v>27</v>
      </c>
      <c r="P17" s="79">
        <f t="shared" si="4"/>
        <v>99</v>
      </c>
      <c r="Q17" s="79">
        <f t="shared" si="5"/>
        <v>100</v>
      </c>
      <c r="R17" s="79">
        <f t="shared" si="6"/>
        <v>1</v>
      </c>
      <c r="S17" s="128">
        <v>127.72</v>
      </c>
      <c r="T17" s="109" t="s">
        <v>12</v>
      </c>
    </row>
    <row r="18" spans="1:20" s="50" customFormat="1" ht="20.100000000000001" customHeight="1" x14ac:dyDescent="0.2">
      <c r="A18" s="81"/>
      <c r="B18" s="66"/>
      <c r="C18" s="66">
        <v>731467</v>
      </c>
      <c r="D18" s="66">
        <v>7510875</v>
      </c>
      <c r="E18" s="66"/>
      <c r="F18" s="66"/>
      <c r="G18" s="107">
        <v>42375</v>
      </c>
      <c r="H18" s="79" t="s">
        <v>340</v>
      </c>
      <c r="I18" s="79" t="s">
        <v>10</v>
      </c>
      <c r="J18" s="66">
        <f>Tabel32[[#This Row],[Artikelnummer gAvilar]]</f>
        <v>42375</v>
      </c>
      <c r="K18" s="79" t="str">
        <f t="shared" si="0"/>
        <v>8718558423753</v>
      </c>
      <c r="L18" s="79">
        <v>8718558</v>
      </c>
      <c r="M18" s="79">
        <f t="shared" si="1"/>
        <v>32</v>
      </c>
      <c r="N18" s="79">
        <f t="shared" si="2"/>
        <v>96</v>
      </c>
      <c r="O18" s="79">
        <f t="shared" si="3"/>
        <v>31</v>
      </c>
      <c r="P18" s="79">
        <f t="shared" si="4"/>
        <v>127</v>
      </c>
      <c r="Q18" s="79">
        <f t="shared" si="5"/>
        <v>130</v>
      </c>
      <c r="R18" s="79">
        <f t="shared" si="6"/>
        <v>3</v>
      </c>
      <c r="S18" s="128">
        <v>2.5750000000000002</v>
      </c>
      <c r="T18" s="109" t="s">
        <v>12</v>
      </c>
    </row>
    <row r="19" spans="1:20" s="50" customFormat="1" ht="20.100000000000001" customHeight="1" x14ac:dyDescent="0.2">
      <c r="A19" s="81"/>
      <c r="B19" s="66"/>
      <c r="C19" s="66">
        <v>731465</v>
      </c>
      <c r="D19" s="66">
        <v>7510870</v>
      </c>
      <c r="E19" s="66"/>
      <c r="F19" s="66"/>
      <c r="G19" s="107">
        <v>42031</v>
      </c>
      <c r="H19" s="79" t="s">
        <v>338</v>
      </c>
      <c r="I19" s="79" t="s">
        <v>10</v>
      </c>
      <c r="J19" s="66">
        <f>Tabel32[[#This Row],[Artikelnummer gAvilar]]</f>
        <v>42031</v>
      </c>
      <c r="K19" s="79" t="str">
        <f t="shared" si="0"/>
        <v>8718558420318</v>
      </c>
      <c r="L19" s="79">
        <v>8718558</v>
      </c>
      <c r="M19" s="79">
        <f t="shared" si="1"/>
        <v>25</v>
      </c>
      <c r="N19" s="79">
        <f t="shared" si="2"/>
        <v>75</v>
      </c>
      <c r="O19" s="79">
        <f t="shared" si="3"/>
        <v>27</v>
      </c>
      <c r="P19" s="79">
        <f t="shared" si="4"/>
        <v>102</v>
      </c>
      <c r="Q19" s="79">
        <f t="shared" si="5"/>
        <v>110</v>
      </c>
      <c r="R19" s="79">
        <f t="shared" si="6"/>
        <v>8</v>
      </c>
      <c r="S19" s="128">
        <v>55</v>
      </c>
      <c r="T19" s="109" t="s">
        <v>12</v>
      </c>
    </row>
    <row r="20" spans="1:20" s="50" customFormat="1" ht="20.100000000000001" customHeight="1" x14ac:dyDescent="0.2">
      <c r="A20" s="81"/>
      <c r="B20" s="66"/>
      <c r="C20" s="66">
        <v>731466</v>
      </c>
      <c r="D20" s="66">
        <v>7510871</v>
      </c>
      <c r="E20" s="66"/>
      <c r="F20" s="66"/>
      <c r="G20" s="107">
        <v>42119</v>
      </c>
      <c r="H20" s="79" t="s">
        <v>339</v>
      </c>
      <c r="I20" s="79" t="s">
        <v>10</v>
      </c>
      <c r="J20" s="66">
        <f>Tabel32[[#This Row],[Artikelnummer gAvilar]]</f>
        <v>42119</v>
      </c>
      <c r="K20" s="79" t="str">
        <f t="shared" si="0"/>
        <v>8718558421193</v>
      </c>
      <c r="L20" s="79">
        <v>8718558</v>
      </c>
      <c r="M20" s="79">
        <f t="shared" si="1"/>
        <v>34</v>
      </c>
      <c r="N20" s="79">
        <f t="shared" si="2"/>
        <v>102</v>
      </c>
      <c r="O20" s="79">
        <f t="shared" si="3"/>
        <v>25</v>
      </c>
      <c r="P20" s="79">
        <f t="shared" si="4"/>
        <v>127</v>
      </c>
      <c r="Q20" s="79">
        <f t="shared" si="5"/>
        <v>130</v>
      </c>
      <c r="R20" s="79">
        <f t="shared" si="6"/>
        <v>3</v>
      </c>
      <c r="S20" s="128">
        <v>55</v>
      </c>
      <c r="T20" s="109" t="s">
        <v>12</v>
      </c>
    </row>
    <row r="21" spans="1:20" s="50" customFormat="1" ht="20.100000000000001" customHeight="1" x14ac:dyDescent="0.2">
      <c r="A21" s="81"/>
      <c r="B21" s="66"/>
      <c r="C21" s="66">
        <v>731460</v>
      </c>
      <c r="D21" s="66">
        <v>7510872</v>
      </c>
      <c r="E21" s="66"/>
      <c r="F21" s="66"/>
      <c r="G21" s="112">
        <v>42189</v>
      </c>
      <c r="H21" s="79" t="s">
        <v>333</v>
      </c>
      <c r="I21" s="79" t="s">
        <v>10</v>
      </c>
      <c r="J21" s="66">
        <f>Tabel32[[#This Row],[Artikelnummer gAvilar]]</f>
        <v>42189</v>
      </c>
      <c r="K21" s="79" t="str">
        <f t="shared" si="0"/>
        <v>8718558421896</v>
      </c>
      <c r="L21" s="79">
        <v>8718558</v>
      </c>
      <c r="M21" s="79">
        <f t="shared" si="1"/>
        <v>34</v>
      </c>
      <c r="N21" s="79">
        <f t="shared" si="2"/>
        <v>102</v>
      </c>
      <c r="O21" s="79">
        <f t="shared" si="3"/>
        <v>32</v>
      </c>
      <c r="P21" s="79">
        <f t="shared" si="4"/>
        <v>134</v>
      </c>
      <c r="Q21" s="79">
        <f t="shared" si="5"/>
        <v>140</v>
      </c>
      <c r="R21" s="79">
        <f t="shared" si="6"/>
        <v>6</v>
      </c>
      <c r="S21" s="128">
        <v>127.72</v>
      </c>
      <c r="T21" s="109" t="s">
        <v>12</v>
      </c>
    </row>
    <row r="22" spans="1:20" s="50" customFormat="1" ht="20.100000000000001" customHeight="1" x14ac:dyDescent="0.2">
      <c r="A22" s="81"/>
      <c r="B22" s="66"/>
      <c r="C22" s="66">
        <v>731467</v>
      </c>
      <c r="D22" s="66">
        <v>7510875</v>
      </c>
      <c r="E22" s="66"/>
      <c r="F22" s="66"/>
      <c r="G22" s="107">
        <v>42375</v>
      </c>
      <c r="H22" s="79" t="s">
        <v>340</v>
      </c>
      <c r="I22" s="79" t="s">
        <v>10</v>
      </c>
      <c r="J22" s="66">
        <f>Tabel32[[#This Row],[Artikelnummer gAvilar]]</f>
        <v>42375</v>
      </c>
      <c r="K22" s="79" t="str">
        <f t="shared" si="0"/>
        <v>8718558423753</v>
      </c>
      <c r="L22" s="79">
        <v>8718558</v>
      </c>
      <c r="M22" s="79">
        <f t="shared" si="1"/>
        <v>32</v>
      </c>
      <c r="N22" s="79">
        <f t="shared" si="2"/>
        <v>96</v>
      </c>
      <c r="O22" s="79">
        <f t="shared" si="3"/>
        <v>31</v>
      </c>
      <c r="P22" s="79">
        <f t="shared" si="4"/>
        <v>127</v>
      </c>
      <c r="Q22" s="79">
        <f t="shared" si="5"/>
        <v>130</v>
      </c>
      <c r="R22" s="79">
        <f t="shared" si="6"/>
        <v>3</v>
      </c>
      <c r="S22" s="128">
        <v>2.5750000000000002</v>
      </c>
      <c r="T22" s="109" t="s">
        <v>12</v>
      </c>
    </row>
    <row r="23" spans="1:20" s="50" customFormat="1" ht="20.100000000000001" customHeight="1" x14ac:dyDescent="0.2">
      <c r="A23" s="81"/>
      <c r="B23" s="66"/>
      <c r="C23" s="66">
        <v>731465</v>
      </c>
      <c r="D23" s="66">
        <v>7510870</v>
      </c>
      <c r="E23" s="66"/>
      <c r="F23" s="66"/>
      <c r="G23" s="107">
        <v>42031</v>
      </c>
      <c r="H23" s="79" t="s">
        <v>338</v>
      </c>
      <c r="I23" s="79" t="s">
        <v>10</v>
      </c>
      <c r="J23" s="66">
        <f>Tabel32[[#This Row],[Artikelnummer gAvilar]]</f>
        <v>42031</v>
      </c>
      <c r="K23" s="79" t="str">
        <f t="shared" si="0"/>
        <v>8718558420318</v>
      </c>
      <c r="L23" s="79">
        <v>8718558</v>
      </c>
      <c r="M23" s="79">
        <f t="shared" si="1"/>
        <v>25</v>
      </c>
      <c r="N23" s="79">
        <f t="shared" si="2"/>
        <v>75</v>
      </c>
      <c r="O23" s="79">
        <f t="shared" si="3"/>
        <v>27</v>
      </c>
      <c r="P23" s="79">
        <f t="shared" si="4"/>
        <v>102</v>
      </c>
      <c r="Q23" s="79">
        <f t="shared" si="5"/>
        <v>110</v>
      </c>
      <c r="R23" s="79">
        <f t="shared" si="6"/>
        <v>8</v>
      </c>
      <c r="S23" s="128">
        <v>55</v>
      </c>
      <c r="T23" s="109" t="s">
        <v>12</v>
      </c>
    </row>
    <row r="24" spans="1:20" s="50" customFormat="1" ht="20.100000000000001" customHeight="1" x14ac:dyDescent="0.2">
      <c r="A24" s="81"/>
      <c r="B24" s="66"/>
      <c r="C24" s="66">
        <v>731466</v>
      </c>
      <c r="D24" s="66">
        <v>7510871</v>
      </c>
      <c r="E24" s="66"/>
      <c r="F24" s="66"/>
      <c r="G24" s="107">
        <v>42119</v>
      </c>
      <c r="H24" s="79" t="s">
        <v>339</v>
      </c>
      <c r="I24" s="79" t="s">
        <v>10</v>
      </c>
      <c r="J24" s="66">
        <f>Tabel32[[#This Row],[Artikelnummer gAvilar]]</f>
        <v>42119</v>
      </c>
      <c r="K24" s="79" t="str">
        <f t="shared" si="0"/>
        <v>8718558421193</v>
      </c>
      <c r="L24" s="79">
        <v>8718558</v>
      </c>
      <c r="M24" s="79">
        <f t="shared" si="1"/>
        <v>34</v>
      </c>
      <c r="N24" s="79">
        <f t="shared" si="2"/>
        <v>102</v>
      </c>
      <c r="O24" s="79">
        <f t="shared" si="3"/>
        <v>25</v>
      </c>
      <c r="P24" s="79">
        <f t="shared" si="4"/>
        <v>127</v>
      </c>
      <c r="Q24" s="79">
        <f t="shared" si="5"/>
        <v>130</v>
      </c>
      <c r="R24" s="79">
        <f t="shared" si="6"/>
        <v>3</v>
      </c>
      <c r="S24" s="128">
        <v>55</v>
      </c>
      <c r="T24" s="109" t="s">
        <v>12</v>
      </c>
    </row>
    <row r="25" spans="1:20" s="50" customFormat="1" ht="20.100000000000001" customHeight="1" x14ac:dyDescent="0.2">
      <c r="A25" s="81"/>
      <c r="B25" s="66"/>
      <c r="C25" s="66">
        <v>731462</v>
      </c>
      <c r="D25" s="66">
        <v>7510873</v>
      </c>
      <c r="E25" s="66"/>
      <c r="F25" s="66"/>
      <c r="G25" s="112">
        <v>42191</v>
      </c>
      <c r="H25" s="79" t="s">
        <v>335</v>
      </c>
      <c r="I25" s="79" t="s">
        <v>10</v>
      </c>
      <c r="J25" s="66">
        <f>Tabel32[[#This Row],[Artikelnummer gAvilar]]</f>
        <v>42191</v>
      </c>
      <c r="K25" s="79" t="str">
        <f t="shared" si="0"/>
        <v>8718558421919</v>
      </c>
      <c r="L25" s="79">
        <v>8718558</v>
      </c>
      <c r="M25" s="79">
        <f t="shared" si="1"/>
        <v>26</v>
      </c>
      <c r="N25" s="79">
        <f t="shared" si="2"/>
        <v>78</v>
      </c>
      <c r="O25" s="79">
        <f t="shared" si="3"/>
        <v>33</v>
      </c>
      <c r="P25" s="79">
        <f t="shared" si="4"/>
        <v>111</v>
      </c>
      <c r="Q25" s="79">
        <f t="shared" si="5"/>
        <v>120</v>
      </c>
      <c r="R25" s="79">
        <f t="shared" si="6"/>
        <v>9</v>
      </c>
      <c r="S25" s="128">
        <v>65.92</v>
      </c>
      <c r="T25" s="109" t="s">
        <v>12</v>
      </c>
    </row>
    <row r="26" spans="1:20" s="50" customFormat="1" ht="20.100000000000001" customHeight="1" x14ac:dyDescent="0.2">
      <c r="A26" s="81"/>
      <c r="B26" s="66"/>
      <c r="C26" s="66">
        <v>731467</v>
      </c>
      <c r="D26" s="66">
        <v>7510875</v>
      </c>
      <c r="E26" s="66"/>
      <c r="F26" s="66"/>
      <c r="G26" s="107">
        <v>42375</v>
      </c>
      <c r="H26" s="79" t="s">
        <v>340</v>
      </c>
      <c r="I26" s="79" t="s">
        <v>10</v>
      </c>
      <c r="J26" s="66">
        <f>Tabel32[[#This Row],[Artikelnummer gAvilar]]</f>
        <v>42375</v>
      </c>
      <c r="K26" s="79" t="str">
        <f t="shared" si="0"/>
        <v>8718558423753</v>
      </c>
      <c r="L26" s="79">
        <v>8718558</v>
      </c>
      <c r="M26" s="79">
        <f t="shared" si="1"/>
        <v>32</v>
      </c>
      <c r="N26" s="79">
        <f t="shared" si="2"/>
        <v>96</v>
      </c>
      <c r="O26" s="79">
        <f t="shared" si="3"/>
        <v>31</v>
      </c>
      <c r="P26" s="79">
        <f t="shared" si="4"/>
        <v>127</v>
      </c>
      <c r="Q26" s="79">
        <f t="shared" si="5"/>
        <v>130</v>
      </c>
      <c r="R26" s="79">
        <f t="shared" si="6"/>
        <v>3</v>
      </c>
      <c r="S26" s="128">
        <v>2.5750000000000002</v>
      </c>
      <c r="T26" s="109" t="s">
        <v>12</v>
      </c>
    </row>
    <row r="27" spans="1:20" s="50" customFormat="1" ht="20.100000000000001" customHeight="1" x14ac:dyDescent="0.2">
      <c r="A27" s="81"/>
      <c r="B27" s="66"/>
      <c r="C27" s="66">
        <v>731465</v>
      </c>
      <c r="D27" s="66">
        <v>7510870</v>
      </c>
      <c r="E27" s="66"/>
      <c r="F27" s="66"/>
      <c r="G27" s="107">
        <v>42031</v>
      </c>
      <c r="H27" s="79" t="s">
        <v>338</v>
      </c>
      <c r="I27" s="79" t="s">
        <v>10</v>
      </c>
      <c r="J27" s="66">
        <f>Tabel32[[#This Row],[Artikelnummer gAvilar]]</f>
        <v>42031</v>
      </c>
      <c r="K27" s="79" t="str">
        <f t="shared" si="0"/>
        <v>8718558420318</v>
      </c>
      <c r="L27" s="79">
        <v>8718558</v>
      </c>
      <c r="M27" s="79">
        <f t="shared" si="1"/>
        <v>25</v>
      </c>
      <c r="N27" s="79">
        <f t="shared" si="2"/>
        <v>75</v>
      </c>
      <c r="O27" s="79">
        <f t="shared" si="3"/>
        <v>27</v>
      </c>
      <c r="P27" s="79">
        <f t="shared" si="4"/>
        <v>102</v>
      </c>
      <c r="Q27" s="79">
        <f t="shared" si="5"/>
        <v>110</v>
      </c>
      <c r="R27" s="79">
        <f t="shared" si="6"/>
        <v>8</v>
      </c>
      <c r="S27" s="128">
        <v>55</v>
      </c>
      <c r="T27" s="109" t="s">
        <v>12</v>
      </c>
    </row>
    <row r="28" spans="1:20" s="50" customFormat="1" ht="20.100000000000001" customHeight="1" x14ac:dyDescent="0.2">
      <c r="A28" s="81"/>
      <c r="B28" s="66"/>
      <c r="C28" s="66">
        <v>731466</v>
      </c>
      <c r="D28" s="66">
        <v>7510871</v>
      </c>
      <c r="E28" s="66"/>
      <c r="F28" s="66"/>
      <c r="G28" s="107">
        <v>42119</v>
      </c>
      <c r="H28" s="79" t="s">
        <v>339</v>
      </c>
      <c r="I28" s="79" t="s">
        <v>10</v>
      </c>
      <c r="J28" s="66">
        <f>Tabel32[[#This Row],[Artikelnummer gAvilar]]</f>
        <v>42119</v>
      </c>
      <c r="K28" s="79" t="str">
        <f t="shared" si="0"/>
        <v>8718558421193</v>
      </c>
      <c r="L28" s="79">
        <v>8718558</v>
      </c>
      <c r="M28" s="79">
        <f t="shared" si="1"/>
        <v>34</v>
      </c>
      <c r="N28" s="79">
        <f t="shared" si="2"/>
        <v>102</v>
      </c>
      <c r="O28" s="79">
        <f t="shared" si="3"/>
        <v>25</v>
      </c>
      <c r="P28" s="79">
        <f t="shared" si="4"/>
        <v>127</v>
      </c>
      <c r="Q28" s="79">
        <f t="shared" si="5"/>
        <v>130</v>
      </c>
      <c r="R28" s="79">
        <f t="shared" si="6"/>
        <v>3</v>
      </c>
      <c r="S28" s="128">
        <v>55</v>
      </c>
      <c r="T28" s="109" t="s">
        <v>12</v>
      </c>
    </row>
    <row r="29" spans="1:20" s="50" customFormat="1" ht="20.100000000000001" customHeight="1" x14ac:dyDescent="0.2">
      <c r="A29" s="81"/>
      <c r="B29" s="66"/>
      <c r="C29" s="66">
        <v>731463</v>
      </c>
      <c r="D29" s="66">
        <v>7510874</v>
      </c>
      <c r="E29" s="66"/>
      <c r="F29" s="66"/>
      <c r="G29" s="112">
        <v>42193</v>
      </c>
      <c r="H29" s="79" t="s">
        <v>336</v>
      </c>
      <c r="I29" s="79" t="s">
        <v>10</v>
      </c>
      <c r="J29" s="66">
        <f>Tabel32[[#This Row],[Artikelnummer gAvilar]]</f>
        <v>42193</v>
      </c>
      <c r="K29" s="79" t="str">
        <f t="shared" si="0"/>
        <v>8718558421933</v>
      </c>
      <c r="L29" s="79">
        <v>8718558</v>
      </c>
      <c r="M29" s="79">
        <f t="shared" si="1"/>
        <v>28</v>
      </c>
      <c r="N29" s="79">
        <f t="shared" si="2"/>
        <v>84</v>
      </c>
      <c r="O29" s="79">
        <f t="shared" si="3"/>
        <v>33</v>
      </c>
      <c r="P29" s="79">
        <f t="shared" si="4"/>
        <v>117</v>
      </c>
      <c r="Q29" s="79">
        <f t="shared" si="5"/>
        <v>120</v>
      </c>
      <c r="R29" s="79">
        <f t="shared" si="6"/>
        <v>3</v>
      </c>
      <c r="S29" s="128">
        <v>65.92</v>
      </c>
      <c r="T29" s="109" t="s">
        <v>12</v>
      </c>
    </row>
    <row r="30" spans="1:20" s="50" customFormat="1" ht="20.100000000000001" customHeight="1" x14ac:dyDescent="0.2">
      <c r="A30" s="81"/>
      <c r="B30" s="66"/>
      <c r="C30" s="66">
        <v>731467</v>
      </c>
      <c r="D30" s="66">
        <v>7510875</v>
      </c>
      <c r="E30" s="66"/>
      <c r="F30" s="66"/>
      <c r="G30" s="107">
        <v>42375</v>
      </c>
      <c r="H30" s="79" t="s">
        <v>340</v>
      </c>
      <c r="I30" s="79" t="s">
        <v>10</v>
      </c>
      <c r="J30" s="66">
        <f>Tabel32[[#This Row],[Artikelnummer gAvilar]]</f>
        <v>42375</v>
      </c>
      <c r="K30" s="79" t="str">
        <f t="shared" si="0"/>
        <v>8718558423753</v>
      </c>
      <c r="L30" s="79">
        <v>8718558</v>
      </c>
      <c r="M30" s="79">
        <f t="shared" si="1"/>
        <v>32</v>
      </c>
      <c r="N30" s="79">
        <f t="shared" si="2"/>
        <v>96</v>
      </c>
      <c r="O30" s="79">
        <f t="shared" si="3"/>
        <v>31</v>
      </c>
      <c r="P30" s="79">
        <f t="shared" si="4"/>
        <v>127</v>
      </c>
      <c r="Q30" s="79">
        <f t="shared" si="5"/>
        <v>130</v>
      </c>
      <c r="R30" s="79">
        <f t="shared" si="6"/>
        <v>3</v>
      </c>
      <c r="S30" s="128">
        <v>2.5750000000000002</v>
      </c>
      <c r="T30" s="109" t="s">
        <v>12</v>
      </c>
    </row>
    <row r="31" spans="1:20" s="50" customFormat="1" ht="20.100000000000001" customHeight="1" x14ac:dyDescent="0.2">
      <c r="A31" s="81"/>
      <c r="B31" s="66"/>
      <c r="C31" s="66">
        <v>731465</v>
      </c>
      <c r="D31" s="66">
        <v>7510870</v>
      </c>
      <c r="E31" s="66"/>
      <c r="F31" s="66"/>
      <c r="G31" s="107">
        <v>42031</v>
      </c>
      <c r="H31" s="79" t="s">
        <v>338</v>
      </c>
      <c r="I31" s="79" t="s">
        <v>10</v>
      </c>
      <c r="J31" s="66">
        <f>Tabel32[[#This Row],[Artikelnummer gAvilar]]</f>
        <v>42031</v>
      </c>
      <c r="K31" s="79" t="str">
        <f t="shared" si="0"/>
        <v>8718558420318</v>
      </c>
      <c r="L31" s="79">
        <v>8718558</v>
      </c>
      <c r="M31" s="79">
        <f t="shared" si="1"/>
        <v>25</v>
      </c>
      <c r="N31" s="79">
        <f t="shared" si="2"/>
        <v>75</v>
      </c>
      <c r="O31" s="79">
        <f t="shared" si="3"/>
        <v>27</v>
      </c>
      <c r="P31" s="79">
        <f t="shared" si="4"/>
        <v>102</v>
      </c>
      <c r="Q31" s="79">
        <f t="shared" si="5"/>
        <v>110</v>
      </c>
      <c r="R31" s="79">
        <f t="shared" si="6"/>
        <v>8</v>
      </c>
      <c r="S31" s="128">
        <v>55</v>
      </c>
      <c r="T31" s="109" t="s">
        <v>12</v>
      </c>
    </row>
    <row r="32" spans="1:20" s="50" customFormat="1" ht="20.100000000000001" customHeight="1" x14ac:dyDescent="0.2">
      <c r="A32" s="81"/>
      <c r="B32" s="66"/>
      <c r="C32" s="66">
        <v>731466</v>
      </c>
      <c r="D32" s="66">
        <v>7510871</v>
      </c>
      <c r="E32" s="66"/>
      <c r="F32" s="66"/>
      <c r="G32" s="107">
        <v>42119</v>
      </c>
      <c r="H32" s="79" t="s">
        <v>339</v>
      </c>
      <c r="I32" s="79" t="s">
        <v>10</v>
      </c>
      <c r="J32" s="66">
        <f>Tabel32[[#This Row],[Artikelnummer gAvilar]]</f>
        <v>42119</v>
      </c>
      <c r="K32" s="79" t="str">
        <f t="shared" si="0"/>
        <v>8718558421193</v>
      </c>
      <c r="L32" s="79">
        <v>8718558</v>
      </c>
      <c r="M32" s="79">
        <f t="shared" si="1"/>
        <v>34</v>
      </c>
      <c r="N32" s="79">
        <f t="shared" si="2"/>
        <v>102</v>
      </c>
      <c r="O32" s="79">
        <f t="shared" si="3"/>
        <v>25</v>
      </c>
      <c r="P32" s="79">
        <f t="shared" si="4"/>
        <v>127</v>
      </c>
      <c r="Q32" s="79">
        <f t="shared" si="5"/>
        <v>130</v>
      </c>
      <c r="R32" s="79">
        <f t="shared" si="6"/>
        <v>3</v>
      </c>
      <c r="S32" s="128">
        <v>55</v>
      </c>
      <c r="T32" s="109" t="s">
        <v>12</v>
      </c>
    </row>
    <row r="33" spans="1:20" s="50" customFormat="1" ht="20.100000000000001" customHeight="1" x14ac:dyDescent="0.2">
      <c r="A33" s="77">
        <v>9176434</v>
      </c>
      <c r="B33" s="66">
        <v>3391822</v>
      </c>
      <c r="C33" s="66" t="s">
        <v>142</v>
      </c>
      <c r="D33" s="66">
        <v>7510745</v>
      </c>
      <c r="E33" s="66" t="s">
        <v>256</v>
      </c>
      <c r="F33" s="66">
        <v>11934624</v>
      </c>
      <c r="G33" s="112">
        <v>42725</v>
      </c>
      <c r="H33" s="79" t="s">
        <v>274</v>
      </c>
      <c r="I33" s="79" t="s">
        <v>86</v>
      </c>
      <c r="J33" s="66">
        <f>Tabel32[[#This Row],[Artikelnummer gAvilar]]</f>
        <v>42725</v>
      </c>
      <c r="K33" s="79" t="str">
        <f t="shared" si="0"/>
        <v>8718558427256</v>
      </c>
      <c r="L33" s="79">
        <v>8718558</v>
      </c>
      <c r="M33" s="79">
        <f t="shared" si="1"/>
        <v>36</v>
      </c>
      <c r="N33" s="79">
        <f t="shared" si="2"/>
        <v>108</v>
      </c>
      <c r="O33" s="79">
        <f t="shared" si="3"/>
        <v>26</v>
      </c>
      <c r="P33" s="79">
        <f t="shared" si="4"/>
        <v>134</v>
      </c>
      <c r="Q33" s="79">
        <f t="shared" si="5"/>
        <v>140</v>
      </c>
      <c r="R33" s="79">
        <f t="shared" si="6"/>
        <v>6</v>
      </c>
      <c r="S33" s="128">
        <v>917.73</v>
      </c>
      <c r="T33" s="109" t="s">
        <v>33</v>
      </c>
    </row>
    <row r="34" spans="1:20" s="50" customFormat="1" ht="20.100000000000001" customHeight="1" x14ac:dyDescent="0.2">
      <c r="A34" s="77">
        <v>3477924</v>
      </c>
      <c r="B34" s="66">
        <v>3391489</v>
      </c>
      <c r="C34" s="66" t="s">
        <v>138</v>
      </c>
      <c r="D34" s="66">
        <v>7510741</v>
      </c>
      <c r="E34" s="66">
        <v>7670122</v>
      </c>
      <c r="F34" s="66" t="s">
        <v>256</v>
      </c>
      <c r="G34" s="107">
        <v>42271</v>
      </c>
      <c r="H34" s="79" t="s">
        <v>604</v>
      </c>
      <c r="I34" s="79" t="s">
        <v>10</v>
      </c>
      <c r="J34" s="66">
        <f>Tabel32[[#This Row],[Artikelnummer gAvilar]]</f>
        <v>42271</v>
      </c>
      <c r="K34" s="79" t="str">
        <f t="shared" si="0"/>
        <v>8718558422718</v>
      </c>
      <c r="L34" s="79">
        <v>8718558</v>
      </c>
      <c r="M34" s="79">
        <f t="shared" si="1"/>
        <v>27</v>
      </c>
      <c r="N34" s="79">
        <f t="shared" si="2"/>
        <v>81</v>
      </c>
      <c r="O34" s="79">
        <f t="shared" si="3"/>
        <v>31</v>
      </c>
      <c r="P34" s="79">
        <f t="shared" si="4"/>
        <v>112</v>
      </c>
      <c r="Q34" s="79">
        <f t="shared" si="5"/>
        <v>120</v>
      </c>
      <c r="R34" s="79">
        <f t="shared" si="6"/>
        <v>8</v>
      </c>
      <c r="S34" s="128">
        <v>6.65</v>
      </c>
      <c r="T34" s="109" t="s">
        <v>12</v>
      </c>
    </row>
    <row r="35" spans="1:20" s="50" customFormat="1" ht="20.100000000000001" customHeight="1" x14ac:dyDescent="0.2">
      <c r="A35" s="77">
        <v>9176441</v>
      </c>
      <c r="B35" s="66">
        <v>3391823</v>
      </c>
      <c r="C35" s="66" t="s">
        <v>144</v>
      </c>
      <c r="D35" s="66">
        <v>7510747</v>
      </c>
      <c r="E35" s="66" t="s">
        <v>256</v>
      </c>
      <c r="F35" s="66" t="s">
        <v>256</v>
      </c>
      <c r="G35" s="112">
        <v>44020</v>
      </c>
      <c r="H35" s="79" t="s">
        <v>39</v>
      </c>
      <c r="I35" s="79" t="s">
        <v>86</v>
      </c>
      <c r="J35" s="66">
        <f>Tabel32[[#This Row],[Artikelnummer gAvilar]]</f>
        <v>44020</v>
      </c>
      <c r="K35" s="79" t="str">
        <f t="shared" si="0"/>
        <v>8718558440200</v>
      </c>
      <c r="L35" s="79">
        <v>8718558</v>
      </c>
      <c r="M35" s="79">
        <f t="shared" si="1"/>
        <v>24</v>
      </c>
      <c r="N35" s="79">
        <f t="shared" si="2"/>
        <v>72</v>
      </c>
      <c r="O35" s="79">
        <f t="shared" si="3"/>
        <v>28</v>
      </c>
      <c r="P35" s="79">
        <f t="shared" si="4"/>
        <v>100</v>
      </c>
      <c r="Q35" s="79">
        <f t="shared" si="5"/>
        <v>100</v>
      </c>
      <c r="R35" s="79">
        <f t="shared" si="6"/>
        <v>0</v>
      </c>
      <c r="S35" s="128">
        <v>1314.28</v>
      </c>
      <c r="T35" s="109" t="s">
        <v>33</v>
      </c>
    </row>
    <row r="36" spans="1:20" s="50" customFormat="1" ht="20.100000000000001" customHeight="1" x14ac:dyDescent="0.2">
      <c r="A36" s="77">
        <v>3477932</v>
      </c>
      <c r="B36" s="66">
        <v>3391478</v>
      </c>
      <c r="C36" s="66" t="s">
        <v>139</v>
      </c>
      <c r="D36" s="66">
        <v>7510742</v>
      </c>
      <c r="E36" s="66">
        <v>7670124</v>
      </c>
      <c r="F36" s="66" t="s">
        <v>256</v>
      </c>
      <c r="G36" s="107">
        <v>42272</v>
      </c>
      <c r="H36" s="79" t="s">
        <v>605</v>
      </c>
      <c r="I36" s="79" t="s">
        <v>10</v>
      </c>
      <c r="J36" s="66">
        <f>Tabel32[[#This Row],[Artikelnummer gAvilar]]</f>
        <v>42272</v>
      </c>
      <c r="K36" s="79" t="str">
        <f t="shared" si="0"/>
        <v>8718558422725</v>
      </c>
      <c r="L36" s="79">
        <v>8718558</v>
      </c>
      <c r="M36" s="79">
        <f t="shared" si="1"/>
        <v>28</v>
      </c>
      <c r="N36" s="79">
        <f t="shared" si="2"/>
        <v>84</v>
      </c>
      <c r="O36" s="79">
        <f t="shared" si="3"/>
        <v>31</v>
      </c>
      <c r="P36" s="79">
        <f t="shared" si="4"/>
        <v>115</v>
      </c>
      <c r="Q36" s="79">
        <f t="shared" si="5"/>
        <v>120</v>
      </c>
      <c r="R36" s="79">
        <f t="shared" si="6"/>
        <v>5</v>
      </c>
      <c r="S36" s="128">
        <v>9.9499999999999993</v>
      </c>
      <c r="T36" s="109" t="s">
        <v>12</v>
      </c>
    </row>
    <row r="37" spans="1:20" s="50" customFormat="1" ht="20.100000000000001" customHeight="1" x14ac:dyDescent="0.2">
      <c r="A37" s="77">
        <v>4027942</v>
      </c>
      <c r="B37" s="66">
        <v>3391458</v>
      </c>
      <c r="C37" s="66" t="s">
        <v>165</v>
      </c>
      <c r="D37" s="66">
        <v>7510768</v>
      </c>
      <c r="E37" s="66">
        <v>7670136</v>
      </c>
      <c r="F37" s="66">
        <v>12336860</v>
      </c>
      <c r="G37" s="112">
        <v>80476</v>
      </c>
      <c r="H37" s="79" t="s">
        <v>59</v>
      </c>
      <c r="I37" s="79" t="s">
        <v>341</v>
      </c>
      <c r="J37" s="66">
        <f>Tabel32[[#This Row],[Artikelnummer gAvilar]]</f>
        <v>80476</v>
      </c>
      <c r="K37" s="79" t="str">
        <f t="shared" si="0"/>
        <v>8718558804767</v>
      </c>
      <c r="L37" s="79">
        <v>8718558</v>
      </c>
      <c r="M37" s="79">
        <f t="shared" si="1"/>
        <v>38</v>
      </c>
      <c r="N37" s="79">
        <f t="shared" si="2"/>
        <v>114</v>
      </c>
      <c r="O37" s="79">
        <f t="shared" si="3"/>
        <v>29</v>
      </c>
      <c r="P37" s="79">
        <f t="shared" si="4"/>
        <v>143</v>
      </c>
      <c r="Q37" s="79">
        <f t="shared" si="5"/>
        <v>150</v>
      </c>
      <c r="R37" s="79">
        <f t="shared" si="6"/>
        <v>7</v>
      </c>
      <c r="S37" s="108">
        <v>70.75</v>
      </c>
      <c r="T37" s="109" t="s">
        <v>12</v>
      </c>
    </row>
    <row r="38" spans="1:20" s="50" customFormat="1" ht="20.100000000000001" customHeight="1" x14ac:dyDescent="0.2">
      <c r="A38" s="77" t="s">
        <v>256</v>
      </c>
      <c r="B38" s="66">
        <v>3391951</v>
      </c>
      <c r="C38" s="66" t="s">
        <v>256</v>
      </c>
      <c r="D38" s="66">
        <v>7510769</v>
      </c>
      <c r="E38" s="66" t="s">
        <v>256</v>
      </c>
      <c r="F38" s="66">
        <v>12987799</v>
      </c>
      <c r="G38" s="107">
        <v>80538</v>
      </c>
      <c r="H38" s="79" t="s">
        <v>257</v>
      </c>
      <c r="I38" s="79" t="s">
        <v>341</v>
      </c>
      <c r="J38" s="66">
        <f>Tabel32[[#This Row],[Artikelnummer gAvilar]]</f>
        <v>80538</v>
      </c>
      <c r="K38" s="79" t="str">
        <f t="shared" si="0"/>
        <v>8718558805382</v>
      </c>
      <c r="L38" s="79">
        <v>8718558</v>
      </c>
      <c r="M38" s="79">
        <f t="shared" si="1"/>
        <v>41</v>
      </c>
      <c r="N38" s="79">
        <f t="shared" si="2"/>
        <v>123</v>
      </c>
      <c r="O38" s="79">
        <f t="shared" si="3"/>
        <v>25</v>
      </c>
      <c r="P38" s="79">
        <f t="shared" si="4"/>
        <v>148</v>
      </c>
      <c r="Q38" s="79">
        <f t="shared" si="5"/>
        <v>150</v>
      </c>
      <c r="R38" s="79">
        <f t="shared" si="6"/>
        <v>2</v>
      </c>
      <c r="S38" s="108">
        <v>89.61</v>
      </c>
      <c r="T38" s="109" t="s">
        <v>12</v>
      </c>
    </row>
    <row r="39" spans="1:20" s="50" customFormat="1" ht="20.100000000000001" customHeight="1" x14ac:dyDescent="0.2">
      <c r="A39" s="66" t="s">
        <v>256</v>
      </c>
      <c r="B39" s="66" t="s">
        <v>256</v>
      </c>
      <c r="C39" s="66" t="s">
        <v>256</v>
      </c>
      <c r="D39" s="66">
        <v>7510779</v>
      </c>
      <c r="E39" s="66" t="s">
        <v>256</v>
      </c>
      <c r="F39" s="66">
        <v>11934615</v>
      </c>
      <c r="G39" s="112">
        <v>85108</v>
      </c>
      <c r="H39" s="79" t="s">
        <v>269</v>
      </c>
      <c r="I39" s="79" t="s">
        <v>88</v>
      </c>
      <c r="J39" s="66">
        <f>Tabel32[[#This Row],[Artikelnummer gAvilar]]</f>
        <v>85108</v>
      </c>
      <c r="K39" s="79" t="str">
        <f t="shared" si="0"/>
        <v>8718558851082</v>
      </c>
      <c r="L39" s="79">
        <v>8718558</v>
      </c>
      <c r="M39" s="79">
        <f t="shared" si="1"/>
        <v>37</v>
      </c>
      <c r="N39" s="79">
        <f t="shared" si="2"/>
        <v>111</v>
      </c>
      <c r="O39" s="79">
        <f t="shared" si="3"/>
        <v>27</v>
      </c>
      <c r="P39" s="79">
        <f t="shared" si="4"/>
        <v>138</v>
      </c>
      <c r="Q39" s="79">
        <f t="shared" si="5"/>
        <v>140</v>
      </c>
      <c r="R39" s="79">
        <f t="shared" si="6"/>
        <v>2</v>
      </c>
      <c r="S39" s="126">
        <v>1358</v>
      </c>
      <c r="T39" s="109" t="s">
        <v>33</v>
      </c>
    </row>
    <row r="40" spans="1:20" s="50" customFormat="1" ht="20.100000000000001" customHeight="1" x14ac:dyDescent="0.2">
      <c r="A40" s="77">
        <v>3477924</v>
      </c>
      <c r="B40" s="66">
        <v>3391489</v>
      </c>
      <c r="C40" s="66" t="s">
        <v>138</v>
      </c>
      <c r="D40" s="66">
        <v>7510741</v>
      </c>
      <c r="E40" s="66">
        <v>7670122</v>
      </c>
      <c r="F40" s="66" t="s">
        <v>256</v>
      </c>
      <c r="G40" s="107">
        <v>42271</v>
      </c>
      <c r="H40" s="79" t="s">
        <v>604</v>
      </c>
      <c r="I40" s="79" t="s">
        <v>10</v>
      </c>
      <c r="J40" s="66">
        <f>Tabel32[[#This Row],[Artikelnummer gAvilar]]</f>
        <v>42271</v>
      </c>
      <c r="K40" s="79" t="str">
        <f t="shared" si="0"/>
        <v>8718558422718</v>
      </c>
      <c r="L40" s="79">
        <v>8718558</v>
      </c>
      <c r="M40" s="79">
        <f t="shared" si="1"/>
        <v>27</v>
      </c>
      <c r="N40" s="79">
        <f t="shared" si="2"/>
        <v>81</v>
      </c>
      <c r="O40" s="79">
        <f t="shared" si="3"/>
        <v>31</v>
      </c>
      <c r="P40" s="79">
        <f t="shared" si="4"/>
        <v>112</v>
      </c>
      <c r="Q40" s="79">
        <f t="shared" si="5"/>
        <v>120</v>
      </c>
      <c r="R40" s="79">
        <f t="shared" si="6"/>
        <v>8</v>
      </c>
      <c r="S40" s="128">
        <v>6.65</v>
      </c>
      <c r="T40" s="109" t="s">
        <v>12</v>
      </c>
    </row>
    <row r="41" spans="1:20" s="50" customFormat="1" ht="20.100000000000001" customHeight="1" x14ac:dyDescent="0.2">
      <c r="A41" s="80" t="s">
        <v>256</v>
      </c>
      <c r="B41" s="66" t="s">
        <v>256</v>
      </c>
      <c r="C41" s="66" t="s">
        <v>256</v>
      </c>
      <c r="D41" s="66">
        <v>7510784</v>
      </c>
      <c r="E41" s="66" t="s">
        <v>256</v>
      </c>
      <c r="F41" s="66">
        <v>11934627</v>
      </c>
      <c r="G41" s="112">
        <v>85221</v>
      </c>
      <c r="H41" s="79" t="s">
        <v>268</v>
      </c>
      <c r="I41" s="79" t="s">
        <v>86</v>
      </c>
      <c r="J41" s="66">
        <f>Tabel32[[#This Row],[Artikelnummer gAvilar]]</f>
        <v>85221</v>
      </c>
      <c r="K41" s="79" t="str">
        <f t="shared" si="0"/>
        <v>8718558852218</v>
      </c>
      <c r="L41" s="79">
        <v>8718558</v>
      </c>
      <c r="M41" s="79">
        <f t="shared" si="1"/>
        <v>31</v>
      </c>
      <c r="N41" s="79">
        <f t="shared" si="2"/>
        <v>93</v>
      </c>
      <c r="O41" s="79">
        <f t="shared" si="3"/>
        <v>29</v>
      </c>
      <c r="P41" s="79">
        <f t="shared" si="4"/>
        <v>122</v>
      </c>
      <c r="Q41" s="79">
        <f t="shared" si="5"/>
        <v>130</v>
      </c>
      <c r="R41" s="79">
        <f t="shared" si="6"/>
        <v>8</v>
      </c>
      <c r="S41" s="126">
        <v>870</v>
      </c>
      <c r="T41" s="109" t="s">
        <v>33</v>
      </c>
    </row>
    <row r="42" spans="1:20" s="50" customFormat="1" ht="20.100000000000001" customHeight="1" x14ac:dyDescent="0.2">
      <c r="A42" s="77">
        <v>3477924</v>
      </c>
      <c r="B42" s="66">
        <v>3391489</v>
      </c>
      <c r="C42" s="66" t="s">
        <v>138</v>
      </c>
      <c r="D42" s="66">
        <v>7510741</v>
      </c>
      <c r="E42" s="66">
        <v>7670122</v>
      </c>
      <c r="F42" s="66" t="s">
        <v>256</v>
      </c>
      <c r="G42" s="107">
        <v>42271</v>
      </c>
      <c r="H42" s="79" t="s">
        <v>604</v>
      </c>
      <c r="I42" s="79" t="s">
        <v>10</v>
      </c>
      <c r="J42" s="66">
        <f>Tabel32[[#This Row],[Artikelnummer gAvilar]]</f>
        <v>42271</v>
      </c>
      <c r="K42" s="79" t="str">
        <f t="shared" si="0"/>
        <v>8718558422718</v>
      </c>
      <c r="L42" s="79">
        <v>8718558</v>
      </c>
      <c r="M42" s="79">
        <f t="shared" si="1"/>
        <v>27</v>
      </c>
      <c r="N42" s="79">
        <f t="shared" si="2"/>
        <v>81</v>
      </c>
      <c r="O42" s="79">
        <f t="shared" si="3"/>
        <v>31</v>
      </c>
      <c r="P42" s="79">
        <f t="shared" si="4"/>
        <v>112</v>
      </c>
      <c r="Q42" s="79">
        <f t="shared" si="5"/>
        <v>120</v>
      </c>
      <c r="R42" s="79">
        <f t="shared" si="6"/>
        <v>8</v>
      </c>
      <c r="S42" s="128">
        <v>6.65</v>
      </c>
      <c r="T42" s="109" t="s">
        <v>12</v>
      </c>
    </row>
    <row r="43" spans="1:20" s="50" customFormat="1" ht="20.100000000000001" customHeight="1" x14ac:dyDescent="0.2">
      <c r="A43" s="66" t="s">
        <v>256</v>
      </c>
      <c r="B43" s="66" t="s">
        <v>256</v>
      </c>
      <c r="C43" s="66" t="s">
        <v>256</v>
      </c>
      <c r="D43" s="66">
        <v>7510789</v>
      </c>
      <c r="E43" s="66" t="s">
        <v>256</v>
      </c>
      <c r="F43" s="66">
        <v>11934616</v>
      </c>
      <c r="G43" s="112">
        <v>85346</v>
      </c>
      <c r="H43" s="79" t="s">
        <v>265</v>
      </c>
      <c r="I43" s="79" t="s">
        <v>88</v>
      </c>
      <c r="J43" s="66">
        <f>Tabel32[[#This Row],[Artikelnummer gAvilar]]</f>
        <v>85346</v>
      </c>
      <c r="K43" s="79" t="str">
        <f t="shared" si="0"/>
        <v>8718558853468</v>
      </c>
      <c r="L43" s="79">
        <v>8718558</v>
      </c>
      <c r="M43" s="79">
        <f t="shared" si="1"/>
        <v>37</v>
      </c>
      <c r="N43" s="79">
        <f t="shared" si="2"/>
        <v>111</v>
      </c>
      <c r="O43" s="79">
        <f t="shared" si="3"/>
        <v>31</v>
      </c>
      <c r="P43" s="79">
        <f t="shared" si="4"/>
        <v>142</v>
      </c>
      <c r="Q43" s="79">
        <f t="shared" si="5"/>
        <v>150</v>
      </c>
      <c r="R43" s="79">
        <f t="shared" si="6"/>
        <v>8</v>
      </c>
      <c r="S43" s="126">
        <v>3575.13</v>
      </c>
      <c r="T43" s="109" t="s">
        <v>33</v>
      </c>
    </row>
    <row r="44" spans="1:20" s="50" customFormat="1" ht="20.100000000000001" customHeight="1" x14ac:dyDescent="0.2">
      <c r="A44" s="77">
        <v>3477924</v>
      </c>
      <c r="B44" s="66">
        <v>3391489</v>
      </c>
      <c r="C44" s="66" t="s">
        <v>138</v>
      </c>
      <c r="D44" s="66">
        <v>7510741</v>
      </c>
      <c r="E44" s="66">
        <v>7670122</v>
      </c>
      <c r="F44" s="66" t="s">
        <v>256</v>
      </c>
      <c r="G44" s="107">
        <v>42271</v>
      </c>
      <c r="H44" s="79" t="s">
        <v>604</v>
      </c>
      <c r="I44" s="79" t="s">
        <v>10</v>
      </c>
      <c r="J44" s="66">
        <f>Tabel32[[#This Row],[Artikelnummer gAvilar]]</f>
        <v>42271</v>
      </c>
      <c r="K44" s="79" t="str">
        <f t="shared" si="0"/>
        <v>8718558422718</v>
      </c>
      <c r="L44" s="79">
        <v>8718558</v>
      </c>
      <c r="M44" s="79">
        <f t="shared" si="1"/>
        <v>27</v>
      </c>
      <c r="N44" s="79">
        <f t="shared" si="2"/>
        <v>81</v>
      </c>
      <c r="O44" s="79">
        <f t="shared" si="3"/>
        <v>31</v>
      </c>
      <c r="P44" s="79">
        <f t="shared" si="4"/>
        <v>112</v>
      </c>
      <c r="Q44" s="79">
        <f t="shared" si="5"/>
        <v>120</v>
      </c>
      <c r="R44" s="79">
        <f t="shared" si="6"/>
        <v>8</v>
      </c>
      <c r="S44" s="128">
        <v>6.65</v>
      </c>
      <c r="T44" s="109" t="s">
        <v>12</v>
      </c>
    </row>
    <row r="45" spans="1:20" s="50" customFormat="1" ht="20.100000000000001" customHeight="1" x14ac:dyDescent="0.2">
      <c r="A45" s="77" t="s">
        <v>256</v>
      </c>
      <c r="B45" s="66">
        <v>3391543</v>
      </c>
      <c r="C45" s="66" t="s">
        <v>256</v>
      </c>
      <c r="D45" s="66">
        <v>7510790</v>
      </c>
      <c r="E45" s="66" t="s">
        <v>256</v>
      </c>
      <c r="F45" s="66">
        <v>12356822</v>
      </c>
      <c r="G45" s="112">
        <v>85343</v>
      </c>
      <c r="H45" s="79" t="s">
        <v>270</v>
      </c>
      <c r="I45" s="79" t="s">
        <v>88</v>
      </c>
      <c r="J45" s="66">
        <f>Tabel32[[#This Row],[Artikelnummer gAvilar]]</f>
        <v>85343</v>
      </c>
      <c r="K45" s="79" t="str">
        <f t="shared" ref="K45:K76" si="7">L45&amp;J45&amp;R45</f>
        <v>8718558853437</v>
      </c>
      <c r="L45" s="79">
        <v>8718558</v>
      </c>
      <c r="M45" s="79">
        <f t="shared" ref="M45:M76" si="8">(SUM(LEFT(J45,1),LEFT(J45,3),RIGHT(J45,1))-(10*(LEFT(J45,2)))+7+8+5)</f>
        <v>34</v>
      </c>
      <c r="N45" s="79">
        <f t="shared" ref="N45:N76" si="9">3*M45</f>
        <v>102</v>
      </c>
      <c r="O45" s="79">
        <f t="shared" ref="O45:O76" si="10">SUM(LEFT(J45,2)-(10*LEFT(J45,1)))+LEFT(J45,4)-(10*LEFT(J45,3))+8+1+5+8</f>
        <v>31</v>
      </c>
      <c r="P45" s="79">
        <f t="shared" ref="P45:P76" si="11">N45+O45</f>
        <v>133</v>
      </c>
      <c r="Q45" s="79">
        <f t="shared" ref="Q45:Q76" si="12">CEILING(P45,10)</f>
        <v>140</v>
      </c>
      <c r="R45" s="79">
        <f t="shared" ref="R45:R76" si="13">Q45-P45</f>
        <v>7</v>
      </c>
      <c r="S45" s="126">
        <v>1398.74</v>
      </c>
      <c r="T45" s="109" t="s">
        <v>33</v>
      </c>
    </row>
    <row r="46" spans="1:20" s="50" customFormat="1" ht="20.100000000000001" customHeight="1" x14ac:dyDescent="0.2">
      <c r="A46" s="77">
        <v>3477924</v>
      </c>
      <c r="B46" s="66">
        <v>3391489</v>
      </c>
      <c r="C46" s="66" t="s">
        <v>138</v>
      </c>
      <c r="D46" s="66">
        <v>7510741</v>
      </c>
      <c r="E46" s="66">
        <v>7670122</v>
      </c>
      <c r="F46" s="66" t="s">
        <v>256</v>
      </c>
      <c r="G46" s="107">
        <v>42271</v>
      </c>
      <c r="H46" s="79" t="s">
        <v>604</v>
      </c>
      <c r="I46" s="79" t="s">
        <v>10</v>
      </c>
      <c r="J46" s="66">
        <f>Tabel32[[#This Row],[Artikelnummer gAvilar]]</f>
        <v>42271</v>
      </c>
      <c r="K46" s="79" t="str">
        <f t="shared" si="7"/>
        <v>8718558422718</v>
      </c>
      <c r="L46" s="79">
        <v>8718558</v>
      </c>
      <c r="M46" s="79">
        <f t="shared" si="8"/>
        <v>27</v>
      </c>
      <c r="N46" s="79">
        <f t="shared" si="9"/>
        <v>81</v>
      </c>
      <c r="O46" s="79">
        <f t="shared" si="10"/>
        <v>31</v>
      </c>
      <c r="P46" s="79">
        <f t="shared" si="11"/>
        <v>112</v>
      </c>
      <c r="Q46" s="79">
        <f t="shared" si="12"/>
        <v>120</v>
      </c>
      <c r="R46" s="79">
        <f t="shared" si="13"/>
        <v>8</v>
      </c>
      <c r="S46" s="128">
        <v>6.65</v>
      </c>
      <c r="T46" s="109" t="s">
        <v>12</v>
      </c>
    </row>
    <row r="47" spans="1:20" s="50" customFormat="1" ht="20.100000000000001" customHeight="1" x14ac:dyDescent="0.2">
      <c r="A47" s="66" t="s">
        <v>256</v>
      </c>
      <c r="B47" s="66" t="s">
        <v>256</v>
      </c>
      <c r="C47" s="66" t="s">
        <v>256</v>
      </c>
      <c r="D47" s="66">
        <v>7510792</v>
      </c>
      <c r="E47" s="66" t="s">
        <v>256</v>
      </c>
      <c r="F47" s="66">
        <v>11934619</v>
      </c>
      <c r="G47" s="112">
        <v>85353</v>
      </c>
      <c r="H47" s="79" t="s">
        <v>271</v>
      </c>
      <c r="I47" s="79" t="s">
        <v>267</v>
      </c>
      <c r="J47" s="66">
        <f>Tabel32[[#This Row],[Artikelnummer gAvilar]]</f>
        <v>85353</v>
      </c>
      <c r="K47" s="79" t="str">
        <f t="shared" si="7"/>
        <v>8718558853536</v>
      </c>
      <c r="L47" s="79">
        <v>8718558</v>
      </c>
      <c r="M47" s="79">
        <f t="shared" si="8"/>
        <v>34</v>
      </c>
      <c r="N47" s="79">
        <f t="shared" si="9"/>
        <v>102</v>
      </c>
      <c r="O47" s="79">
        <f t="shared" si="10"/>
        <v>32</v>
      </c>
      <c r="P47" s="79">
        <f t="shared" si="11"/>
        <v>134</v>
      </c>
      <c r="Q47" s="79">
        <f t="shared" si="12"/>
        <v>140</v>
      </c>
      <c r="R47" s="79">
        <f t="shared" si="13"/>
        <v>6</v>
      </c>
      <c r="S47" s="126">
        <v>1194.8</v>
      </c>
      <c r="T47" s="109" t="s">
        <v>33</v>
      </c>
    </row>
    <row r="48" spans="1:20" s="50" customFormat="1" ht="20.100000000000001" customHeight="1" x14ac:dyDescent="0.2">
      <c r="A48" s="77">
        <v>3477924</v>
      </c>
      <c r="B48" s="66">
        <v>3391489</v>
      </c>
      <c r="C48" s="66" t="s">
        <v>138</v>
      </c>
      <c r="D48" s="66">
        <v>7510741</v>
      </c>
      <c r="E48" s="66">
        <v>7670122</v>
      </c>
      <c r="F48" s="66" t="s">
        <v>256</v>
      </c>
      <c r="G48" s="107">
        <v>42271</v>
      </c>
      <c r="H48" s="79" t="s">
        <v>604</v>
      </c>
      <c r="I48" s="79" t="s">
        <v>10</v>
      </c>
      <c r="J48" s="66">
        <f>Tabel32[[#This Row],[Artikelnummer gAvilar]]</f>
        <v>42271</v>
      </c>
      <c r="K48" s="79" t="str">
        <f t="shared" si="7"/>
        <v>8718558422718</v>
      </c>
      <c r="L48" s="79">
        <v>8718558</v>
      </c>
      <c r="M48" s="79">
        <f t="shared" si="8"/>
        <v>27</v>
      </c>
      <c r="N48" s="79">
        <f t="shared" si="9"/>
        <v>81</v>
      </c>
      <c r="O48" s="79">
        <f t="shared" si="10"/>
        <v>31</v>
      </c>
      <c r="P48" s="79">
        <f t="shared" si="11"/>
        <v>112</v>
      </c>
      <c r="Q48" s="79">
        <f t="shared" si="12"/>
        <v>120</v>
      </c>
      <c r="R48" s="79">
        <f t="shared" si="13"/>
        <v>8</v>
      </c>
      <c r="S48" s="128">
        <v>6.65</v>
      </c>
      <c r="T48" s="109" t="s">
        <v>12</v>
      </c>
    </row>
    <row r="49" spans="1:20" s="50" customFormat="1" ht="20.100000000000001" customHeight="1" x14ac:dyDescent="0.2">
      <c r="A49" s="66" t="s">
        <v>256</v>
      </c>
      <c r="B49" s="66" t="s">
        <v>256</v>
      </c>
      <c r="C49" s="66" t="s">
        <v>256</v>
      </c>
      <c r="D49" s="66">
        <v>7510793</v>
      </c>
      <c r="E49" s="66" t="s">
        <v>256</v>
      </c>
      <c r="F49" s="66">
        <v>11934620</v>
      </c>
      <c r="G49" s="112">
        <v>85354</v>
      </c>
      <c r="H49" s="79" t="s">
        <v>272</v>
      </c>
      <c r="I49" s="79" t="s">
        <v>267</v>
      </c>
      <c r="J49" s="66">
        <f>Tabel32[[#This Row],[Artikelnummer gAvilar]]</f>
        <v>85354</v>
      </c>
      <c r="K49" s="79" t="str">
        <f t="shared" si="7"/>
        <v>8718558853543</v>
      </c>
      <c r="L49" s="79">
        <v>8718558</v>
      </c>
      <c r="M49" s="79">
        <f t="shared" si="8"/>
        <v>35</v>
      </c>
      <c r="N49" s="79">
        <f t="shared" si="9"/>
        <v>105</v>
      </c>
      <c r="O49" s="79">
        <f t="shared" si="10"/>
        <v>32</v>
      </c>
      <c r="P49" s="79">
        <f t="shared" si="11"/>
        <v>137</v>
      </c>
      <c r="Q49" s="79">
        <f t="shared" si="12"/>
        <v>140</v>
      </c>
      <c r="R49" s="79">
        <f t="shared" si="13"/>
        <v>3</v>
      </c>
      <c r="S49" s="126">
        <v>1380.2</v>
      </c>
      <c r="T49" s="109" t="s">
        <v>33</v>
      </c>
    </row>
    <row r="50" spans="1:20" s="50" customFormat="1" ht="20.100000000000001" customHeight="1" x14ac:dyDescent="0.2">
      <c r="A50" s="77">
        <v>3477932</v>
      </c>
      <c r="B50" s="66">
        <v>3391478</v>
      </c>
      <c r="C50" s="66" t="s">
        <v>139</v>
      </c>
      <c r="D50" s="66">
        <v>7510742</v>
      </c>
      <c r="E50" s="66">
        <v>7670124</v>
      </c>
      <c r="F50" s="66" t="s">
        <v>256</v>
      </c>
      <c r="G50" s="107">
        <v>42272</v>
      </c>
      <c r="H50" s="79" t="s">
        <v>605</v>
      </c>
      <c r="I50" s="79" t="s">
        <v>10</v>
      </c>
      <c r="J50" s="66">
        <f>Tabel32[[#This Row],[Artikelnummer gAvilar]]</f>
        <v>42272</v>
      </c>
      <c r="K50" s="79" t="str">
        <f t="shared" si="7"/>
        <v>8718558422725</v>
      </c>
      <c r="L50" s="79">
        <v>8718558</v>
      </c>
      <c r="M50" s="79">
        <f t="shared" si="8"/>
        <v>28</v>
      </c>
      <c r="N50" s="79">
        <f t="shared" si="9"/>
        <v>84</v>
      </c>
      <c r="O50" s="79">
        <f t="shared" si="10"/>
        <v>31</v>
      </c>
      <c r="P50" s="79">
        <f t="shared" si="11"/>
        <v>115</v>
      </c>
      <c r="Q50" s="79">
        <f t="shared" si="12"/>
        <v>120</v>
      </c>
      <c r="R50" s="79">
        <f t="shared" si="13"/>
        <v>5</v>
      </c>
      <c r="S50" s="128">
        <v>9.9499999999999993</v>
      </c>
      <c r="T50" s="109" t="s">
        <v>12</v>
      </c>
    </row>
    <row r="51" spans="1:20" s="50" customFormat="1" ht="20.100000000000001" customHeight="1" x14ac:dyDescent="0.2">
      <c r="A51" s="77">
        <v>9176469</v>
      </c>
      <c r="B51" s="66">
        <v>3391841</v>
      </c>
      <c r="C51" s="66" t="s">
        <v>188</v>
      </c>
      <c r="D51" s="66">
        <v>7510796</v>
      </c>
      <c r="E51" s="66" t="s">
        <v>256</v>
      </c>
      <c r="F51" s="66" t="s">
        <v>256</v>
      </c>
      <c r="G51" s="112">
        <v>87039</v>
      </c>
      <c r="H51" s="79" t="s">
        <v>277</v>
      </c>
      <c r="I51" s="79" t="s">
        <v>88</v>
      </c>
      <c r="J51" s="66">
        <f>Tabel32[[#This Row],[Artikelnummer gAvilar]]</f>
        <v>87039</v>
      </c>
      <c r="K51" s="79" t="str">
        <f t="shared" si="7"/>
        <v>8718558870397</v>
      </c>
      <c r="L51" s="79">
        <v>8718558</v>
      </c>
      <c r="M51" s="79">
        <f t="shared" si="8"/>
        <v>37</v>
      </c>
      <c r="N51" s="79">
        <f t="shared" si="9"/>
        <v>111</v>
      </c>
      <c r="O51" s="79">
        <f t="shared" si="10"/>
        <v>32</v>
      </c>
      <c r="P51" s="79">
        <f t="shared" si="11"/>
        <v>143</v>
      </c>
      <c r="Q51" s="79">
        <f t="shared" si="12"/>
        <v>150</v>
      </c>
      <c r="R51" s="79">
        <f t="shared" si="13"/>
        <v>7</v>
      </c>
      <c r="S51" s="126">
        <v>1358</v>
      </c>
      <c r="T51" s="109" t="s">
        <v>33</v>
      </c>
    </row>
    <row r="52" spans="1:20" s="50" customFormat="1" ht="20.100000000000001" customHeight="1" x14ac:dyDescent="0.2">
      <c r="A52" s="77">
        <v>3477924</v>
      </c>
      <c r="B52" s="66">
        <v>3391489</v>
      </c>
      <c r="C52" s="66" t="s">
        <v>138</v>
      </c>
      <c r="D52" s="66">
        <v>7510741</v>
      </c>
      <c r="E52" s="66">
        <v>7670122</v>
      </c>
      <c r="F52" s="66" t="s">
        <v>256</v>
      </c>
      <c r="G52" s="107">
        <v>42271</v>
      </c>
      <c r="H52" s="79" t="s">
        <v>604</v>
      </c>
      <c r="I52" s="79" t="s">
        <v>10</v>
      </c>
      <c r="J52" s="66">
        <f>Tabel32[[#This Row],[Artikelnummer gAvilar]]</f>
        <v>42271</v>
      </c>
      <c r="K52" s="79" t="str">
        <f t="shared" si="7"/>
        <v>8718558422718</v>
      </c>
      <c r="L52" s="79">
        <v>8718558</v>
      </c>
      <c r="M52" s="79">
        <f t="shared" si="8"/>
        <v>27</v>
      </c>
      <c r="N52" s="79">
        <f t="shared" si="9"/>
        <v>81</v>
      </c>
      <c r="O52" s="79">
        <f t="shared" si="10"/>
        <v>31</v>
      </c>
      <c r="P52" s="79">
        <f t="shared" si="11"/>
        <v>112</v>
      </c>
      <c r="Q52" s="79">
        <f t="shared" si="12"/>
        <v>120</v>
      </c>
      <c r="R52" s="79">
        <f t="shared" si="13"/>
        <v>8</v>
      </c>
      <c r="S52" s="128">
        <v>6.65</v>
      </c>
      <c r="T52" s="109" t="s">
        <v>12</v>
      </c>
    </row>
    <row r="53" spans="1:20" s="50" customFormat="1" ht="20.100000000000001" customHeight="1" x14ac:dyDescent="0.2">
      <c r="A53" s="77">
        <v>9741574</v>
      </c>
      <c r="B53" s="66">
        <v>3391845</v>
      </c>
      <c r="C53" s="66" t="s">
        <v>191</v>
      </c>
      <c r="D53" s="66">
        <v>7510799</v>
      </c>
      <c r="E53" s="66" t="s">
        <v>256</v>
      </c>
      <c r="F53" s="66" t="s">
        <v>256</v>
      </c>
      <c r="G53" s="112">
        <v>87103</v>
      </c>
      <c r="H53" s="79" t="s">
        <v>61</v>
      </c>
      <c r="I53" s="79" t="s">
        <v>89</v>
      </c>
      <c r="J53" s="66">
        <f>Tabel32[[#This Row],[Artikelnummer gAvilar]]</f>
        <v>87103</v>
      </c>
      <c r="K53" s="79" t="str">
        <f t="shared" si="7"/>
        <v>8718558871035</v>
      </c>
      <c r="L53" s="79">
        <v>8718558</v>
      </c>
      <c r="M53" s="79">
        <f t="shared" si="8"/>
        <v>32</v>
      </c>
      <c r="N53" s="79">
        <f t="shared" si="9"/>
        <v>96</v>
      </c>
      <c r="O53" s="79">
        <f t="shared" si="10"/>
        <v>29</v>
      </c>
      <c r="P53" s="79">
        <f t="shared" si="11"/>
        <v>125</v>
      </c>
      <c r="Q53" s="79">
        <f t="shared" si="12"/>
        <v>130</v>
      </c>
      <c r="R53" s="79">
        <f t="shared" si="13"/>
        <v>5</v>
      </c>
      <c r="S53" s="126">
        <v>443</v>
      </c>
      <c r="T53" s="109" t="s">
        <v>12</v>
      </c>
    </row>
    <row r="54" spans="1:20" s="50" customFormat="1" ht="20.100000000000001" customHeight="1" x14ac:dyDescent="0.2">
      <c r="A54" s="77">
        <v>3477924</v>
      </c>
      <c r="B54" s="66">
        <v>3391489</v>
      </c>
      <c r="C54" s="66" t="s">
        <v>138</v>
      </c>
      <c r="D54" s="66">
        <v>7510741</v>
      </c>
      <c r="E54" s="66">
        <v>7670122</v>
      </c>
      <c r="F54" s="66" t="s">
        <v>256</v>
      </c>
      <c r="G54" s="107">
        <v>42271</v>
      </c>
      <c r="H54" s="79" t="s">
        <v>604</v>
      </c>
      <c r="I54" s="79" t="s">
        <v>10</v>
      </c>
      <c r="J54" s="66">
        <f>Tabel32[[#This Row],[Artikelnummer gAvilar]]</f>
        <v>42271</v>
      </c>
      <c r="K54" s="79" t="str">
        <f t="shared" si="7"/>
        <v>8718558422718</v>
      </c>
      <c r="L54" s="79">
        <v>8718558</v>
      </c>
      <c r="M54" s="79">
        <f t="shared" si="8"/>
        <v>27</v>
      </c>
      <c r="N54" s="79">
        <f t="shared" si="9"/>
        <v>81</v>
      </c>
      <c r="O54" s="79">
        <f t="shared" si="10"/>
        <v>31</v>
      </c>
      <c r="P54" s="79">
        <f t="shared" si="11"/>
        <v>112</v>
      </c>
      <c r="Q54" s="79">
        <f t="shared" si="12"/>
        <v>120</v>
      </c>
      <c r="R54" s="79">
        <f t="shared" si="13"/>
        <v>8</v>
      </c>
      <c r="S54" s="128">
        <v>6.65</v>
      </c>
      <c r="T54" s="109" t="s">
        <v>12</v>
      </c>
    </row>
    <row r="55" spans="1:20" s="50" customFormat="1" ht="20.100000000000001" customHeight="1" x14ac:dyDescent="0.2">
      <c r="A55" s="77">
        <v>9741581</v>
      </c>
      <c r="B55" s="66">
        <v>3391846</v>
      </c>
      <c r="C55" s="66" t="s">
        <v>192</v>
      </c>
      <c r="D55" s="66">
        <v>7510800</v>
      </c>
      <c r="E55" s="66" t="s">
        <v>256</v>
      </c>
      <c r="F55" s="66" t="s">
        <v>256</v>
      </c>
      <c r="G55" s="112">
        <v>87104</v>
      </c>
      <c r="H55" s="79" t="s">
        <v>62</v>
      </c>
      <c r="I55" s="79" t="s">
        <v>89</v>
      </c>
      <c r="J55" s="66">
        <f>Tabel32[[#This Row],[Artikelnummer gAvilar]]</f>
        <v>87104</v>
      </c>
      <c r="K55" s="79" t="str">
        <f t="shared" si="7"/>
        <v>8718558871042</v>
      </c>
      <c r="L55" s="79">
        <v>8718558</v>
      </c>
      <c r="M55" s="79">
        <f t="shared" si="8"/>
        <v>33</v>
      </c>
      <c r="N55" s="79">
        <f t="shared" si="9"/>
        <v>99</v>
      </c>
      <c r="O55" s="79">
        <f t="shared" si="10"/>
        <v>29</v>
      </c>
      <c r="P55" s="79">
        <f t="shared" si="11"/>
        <v>128</v>
      </c>
      <c r="Q55" s="79">
        <f t="shared" si="12"/>
        <v>130</v>
      </c>
      <c r="R55" s="79">
        <f t="shared" si="13"/>
        <v>2</v>
      </c>
      <c r="S55" s="126">
        <v>1081</v>
      </c>
      <c r="T55" s="109" t="s">
        <v>12</v>
      </c>
    </row>
    <row r="56" spans="1:20" s="50" customFormat="1" ht="20.100000000000001" customHeight="1" x14ac:dyDescent="0.2">
      <c r="A56" s="77">
        <v>3477932</v>
      </c>
      <c r="B56" s="66">
        <v>3391478</v>
      </c>
      <c r="C56" s="66" t="s">
        <v>139</v>
      </c>
      <c r="D56" s="66">
        <v>7510742</v>
      </c>
      <c r="E56" s="66">
        <v>7670124</v>
      </c>
      <c r="F56" s="66" t="s">
        <v>256</v>
      </c>
      <c r="G56" s="107">
        <v>42272</v>
      </c>
      <c r="H56" s="79" t="s">
        <v>605</v>
      </c>
      <c r="I56" s="79" t="s">
        <v>10</v>
      </c>
      <c r="J56" s="66">
        <f>Tabel32[[#This Row],[Artikelnummer gAvilar]]</f>
        <v>42272</v>
      </c>
      <c r="K56" s="79" t="str">
        <f t="shared" si="7"/>
        <v>8718558422725</v>
      </c>
      <c r="L56" s="79">
        <v>8718558</v>
      </c>
      <c r="M56" s="79">
        <f t="shared" si="8"/>
        <v>28</v>
      </c>
      <c r="N56" s="79">
        <f t="shared" si="9"/>
        <v>84</v>
      </c>
      <c r="O56" s="79">
        <f t="shared" si="10"/>
        <v>31</v>
      </c>
      <c r="P56" s="79">
        <f t="shared" si="11"/>
        <v>115</v>
      </c>
      <c r="Q56" s="79">
        <f t="shared" si="12"/>
        <v>120</v>
      </c>
      <c r="R56" s="79">
        <f t="shared" si="13"/>
        <v>5</v>
      </c>
      <c r="S56" s="128">
        <v>9.9499999999999993</v>
      </c>
      <c r="T56" s="109" t="s">
        <v>12</v>
      </c>
    </row>
    <row r="57" spans="1:20" s="50" customFormat="1" ht="20.100000000000001" customHeight="1" x14ac:dyDescent="0.2">
      <c r="A57" s="77">
        <v>9741588</v>
      </c>
      <c r="B57" s="66">
        <v>3391847</v>
      </c>
      <c r="C57" s="66" t="s">
        <v>193</v>
      </c>
      <c r="D57" s="66">
        <v>7510801</v>
      </c>
      <c r="E57" s="66" t="s">
        <v>256</v>
      </c>
      <c r="F57" s="66" t="s">
        <v>256</v>
      </c>
      <c r="G57" s="112">
        <v>87105</v>
      </c>
      <c r="H57" s="79" t="s">
        <v>63</v>
      </c>
      <c r="I57" s="79" t="s">
        <v>89</v>
      </c>
      <c r="J57" s="66">
        <f>Tabel32[[#This Row],[Artikelnummer gAvilar]]</f>
        <v>87105</v>
      </c>
      <c r="K57" s="79" t="str">
        <f t="shared" si="7"/>
        <v>8718558871059</v>
      </c>
      <c r="L57" s="79">
        <v>8718558</v>
      </c>
      <c r="M57" s="79">
        <f t="shared" si="8"/>
        <v>34</v>
      </c>
      <c r="N57" s="79">
        <f t="shared" si="9"/>
        <v>102</v>
      </c>
      <c r="O57" s="79">
        <f t="shared" si="10"/>
        <v>29</v>
      </c>
      <c r="P57" s="79">
        <f t="shared" si="11"/>
        <v>131</v>
      </c>
      <c r="Q57" s="79">
        <f t="shared" si="12"/>
        <v>140</v>
      </c>
      <c r="R57" s="79">
        <f t="shared" si="13"/>
        <v>9</v>
      </c>
      <c r="S57" s="126">
        <v>1875</v>
      </c>
      <c r="T57" s="109" t="s">
        <v>12</v>
      </c>
    </row>
    <row r="58" spans="1:20" s="50" customFormat="1" ht="20.100000000000001" customHeight="1" x14ac:dyDescent="0.2">
      <c r="A58" s="77">
        <v>3477940</v>
      </c>
      <c r="B58" s="66">
        <v>3391479</v>
      </c>
      <c r="C58" s="66" t="s">
        <v>140</v>
      </c>
      <c r="D58" s="66">
        <v>7510743</v>
      </c>
      <c r="E58" s="66">
        <v>7670125</v>
      </c>
      <c r="F58" s="66" t="s">
        <v>256</v>
      </c>
      <c r="G58" s="107">
        <v>42278</v>
      </c>
      <c r="H58" s="79" t="s">
        <v>606</v>
      </c>
      <c r="I58" s="79" t="s">
        <v>10</v>
      </c>
      <c r="J58" s="66">
        <f>Tabel32[[#This Row],[Artikelnummer gAvilar]]</f>
        <v>42278</v>
      </c>
      <c r="K58" s="79" t="str">
        <f t="shared" si="7"/>
        <v>8718558422787</v>
      </c>
      <c r="L58" s="79">
        <v>8718558</v>
      </c>
      <c r="M58" s="79">
        <f t="shared" si="8"/>
        <v>34</v>
      </c>
      <c r="N58" s="79">
        <f t="shared" si="9"/>
        <v>102</v>
      </c>
      <c r="O58" s="79">
        <f t="shared" si="10"/>
        <v>31</v>
      </c>
      <c r="P58" s="79">
        <f t="shared" si="11"/>
        <v>133</v>
      </c>
      <c r="Q58" s="79">
        <f t="shared" si="12"/>
        <v>140</v>
      </c>
      <c r="R58" s="79">
        <f t="shared" si="13"/>
        <v>7</v>
      </c>
      <c r="S58" s="128">
        <v>12.05</v>
      </c>
      <c r="T58" s="109" t="s">
        <v>12</v>
      </c>
    </row>
    <row r="59" spans="1:20" s="50" customFormat="1" ht="20.100000000000001" customHeight="1" x14ac:dyDescent="0.2">
      <c r="A59" s="77">
        <v>9741980</v>
      </c>
      <c r="B59" s="66">
        <v>3391872</v>
      </c>
      <c r="C59" s="66" t="s">
        <v>208</v>
      </c>
      <c r="D59" s="66">
        <v>7510816</v>
      </c>
      <c r="E59" s="66" t="s">
        <v>256</v>
      </c>
      <c r="F59" s="66" t="s">
        <v>256</v>
      </c>
      <c r="G59" s="112">
        <v>87164</v>
      </c>
      <c r="H59" s="79" t="s">
        <v>319</v>
      </c>
      <c r="I59" s="79" t="s">
        <v>91</v>
      </c>
      <c r="J59" s="66">
        <f>Tabel32[[#This Row],[Artikelnummer gAvilar]]</f>
        <v>87164</v>
      </c>
      <c r="K59" s="79" t="str">
        <f t="shared" si="7"/>
        <v>8718558871646</v>
      </c>
      <c r="L59" s="79">
        <v>8718558</v>
      </c>
      <c r="M59" s="79">
        <f t="shared" si="8"/>
        <v>33</v>
      </c>
      <c r="N59" s="79">
        <f t="shared" si="9"/>
        <v>99</v>
      </c>
      <c r="O59" s="79">
        <f t="shared" si="10"/>
        <v>35</v>
      </c>
      <c r="P59" s="79">
        <f t="shared" si="11"/>
        <v>134</v>
      </c>
      <c r="Q59" s="79">
        <f t="shared" si="12"/>
        <v>140</v>
      </c>
      <c r="R59" s="79">
        <f t="shared" si="13"/>
        <v>6</v>
      </c>
      <c r="S59" s="126">
        <v>215</v>
      </c>
      <c r="T59" s="109" t="s">
        <v>12</v>
      </c>
    </row>
    <row r="60" spans="1:20" s="50" customFormat="1" ht="20.100000000000001" customHeight="1" x14ac:dyDescent="0.2">
      <c r="A60" s="77">
        <v>3477924</v>
      </c>
      <c r="B60" s="66">
        <v>3391489</v>
      </c>
      <c r="C60" s="66" t="s">
        <v>138</v>
      </c>
      <c r="D60" s="66">
        <v>7510741</v>
      </c>
      <c r="E60" s="66">
        <v>7670122</v>
      </c>
      <c r="F60" s="66" t="s">
        <v>256</v>
      </c>
      <c r="G60" s="107">
        <v>42271</v>
      </c>
      <c r="H60" s="79" t="s">
        <v>604</v>
      </c>
      <c r="I60" s="79" t="s">
        <v>10</v>
      </c>
      <c r="J60" s="66">
        <f>Tabel32[[#This Row],[Artikelnummer gAvilar]]</f>
        <v>42271</v>
      </c>
      <c r="K60" s="79" t="str">
        <f t="shared" si="7"/>
        <v>8718558422718</v>
      </c>
      <c r="L60" s="79">
        <v>8718558</v>
      </c>
      <c r="M60" s="79">
        <f t="shared" si="8"/>
        <v>27</v>
      </c>
      <c r="N60" s="79">
        <f t="shared" si="9"/>
        <v>81</v>
      </c>
      <c r="O60" s="79">
        <f t="shared" si="10"/>
        <v>31</v>
      </c>
      <c r="P60" s="79">
        <f t="shared" si="11"/>
        <v>112</v>
      </c>
      <c r="Q60" s="79">
        <f t="shared" si="12"/>
        <v>120</v>
      </c>
      <c r="R60" s="79">
        <f t="shared" si="13"/>
        <v>8</v>
      </c>
      <c r="S60" s="128">
        <v>6.65</v>
      </c>
      <c r="T60" s="109" t="s">
        <v>12</v>
      </c>
    </row>
    <row r="61" spans="1:20" s="50" customFormat="1" ht="20.100000000000001" customHeight="1" x14ac:dyDescent="0.2">
      <c r="A61" s="77">
        <v>9741903</v>
      </c>
      <c r="B61" s="66">
        <v>3391873</v>
      </c>
      <c r="C61" s="66" t="s">
        <v>209</v>
      </c>
      <c r="D61" s="66">
        <v>7510817</v>
      </c>
      <c r="E61" s="66" t="s">
        <v>256</v>
      </c>
      <c r="F61" s="66" t="s">
        <v>256</v>
      </c>
      <c r="G61" s="112">
        <v>87165</v>
      </c>
      <c r="H61" s="79" t="s">
        <v>320</v>
      </c>
      <c r="I61" s="79" t="s">
        <v>91</v>
      </c>
      <c r="J61" s="66">
        <f>Tabel32[[#This Row],[Artikelnummer gAvilar]]</f>
        <v>87165</v>
      </c>
      <c r="K61" s="79" t="str">
        <f t="shared" si="7"/>
        <v>8718558871653</v>
      </c>
      <c r="L61" s="79">
        <v>8718558</v>
      </c>
      <c r="M61" s="79">
        <f t="shared" si="8"/>
        <v>34</v>
      </c>
      <c r="N61" s="79">
        <f t="shared" si="9"/>
        <v>102</v>
      </c>
      <c r="O61" s="79">
        <f t="shared" si="10"/>
        <v>35</v>
      </c>
      <c r="P61" s="79">
        <f t="shared" si="11"/>
        <v>137</v>
      </c>
      <c r="Q61" s="79">
        <f t="shared" si="12"/>
        <v>140</v>
      </c>
      <c r="R61" s="79">
        <f t="shared" si="13"/>
        <v>3</v>
      </c>
      <c r="S61" s="126">
        <v>405</v>
      </c>
      <c r="T61" s="109" t="s">
        <v>12</v>
      </c>
    </row>
    <row r="62" spans="1:20" ht="20.100000000000001" customHeight="1" x14ac:dyDescent="0.2">
      <c r="A62" s="80">
        <v>2291030</v>
      </c>
      <c r="B62" s="66" t="s">
        <v>256</v>
      </c>
      <c r="C62" s="66" t="s">
        <v>143</v>
      </c>
      <c r="D62" s="66">
        <v>7510746</v>
      </c>
      <c r="E62" s="66">
        <v>7670123</v>
      </c>
      <c r="F62" s="66" t="s">
        <v>256</v>
      </c>
      <c r="G62" s="107">
        <v>43507</v>
      </c>
      <c r="H62" s="79" t="s">
        <v>666</v>
      </c>
      <c r="I62" s="79" t="s">
        <v>10</v>
      </c>
      <c r="J62" s="66">
        <f>Tabel3[[#This Row],[Artikelnummer gAvilar]]</f>
        <v>40141</v>
      </c>
      <c r="K62" s="79" t="str">
        <f t="shared" si="7"/>
        <v>8718558401416</v>
      </c>
      <c r="L62" s="79">
        <v>8718558</v>
      </c>
      <c r="M62" s="79">
        <f t="shared" si="8"/>
        <v>26</v>
      </c>
      <c r="N62" s="79">
        <f t="shared" si="9"/>
        <v>78</v>
      </c>
      <c r="O62" s="79">
        <f t="shared" si="10"/>
        <v>26</v>
      </c>
      <c r="P62" s="79">
        <f t="shared" si="11"/>
        <v>104</v>
      </c>
      <c r="Q62" s="79">
        <f t="shared" si="12"/>
        <v>110</v>
      </c>
      <c r="R62" s="79">
        <f t="shared" si="13"/>
        <v>6</v>
      </c>
      <c r="S62" s="128">
        <v>8.0854999999999997</v>
      </c>
      <c r="T62" s="109" t="s">
        <v>12</v>
      </c>
    </row>
    <row r="63" spans="1:20" s="50" customFormat="1" ht="20.100000000000001" customHeight="1" x14ac:dyDescent="0.2">
      <c r="A63" s="77">
        <v>9741910</v>
      </c>
      <c r="B63" s="66">
        <v>3391874</v>
      </c>
      <c r="C63" s="66" t="s">
        <v>210</v>
      </c>
      <c r="D63" s="66">
        <v>7510818</v>
      </c>
      <c r="E63" s="66" t="s">
        <v>256</v>
      </c>
      <c r="F63" s="66" t="s">
        <v>256</v>
      </c>
      <c r="G63" s="112">
        <v>87166</v>
      </c>
      <c r="H63" s="79" t="s">
        <v>321</v>
      </c>
      <c r="I63" s="79" t="s">
        <v>91</v>
      </c>
      <c r="J63" s="66">
        <f>Tabel32[[#This Row],[Artikelnummer gAvilar]]</f>
        <v>87166</v>
      </c>
      <c r="K63" s="79" t="str">
        <f t="shared" si="7"/>
        <v>8718558871660</v>
      </c>
      <c r="L63" s="79">
        <v>8718558</v>
      </c>
      <c r="M63" s="79">
        <f t="shared" si="8"/>
        <v>35</v>
      </c>
      <c r="N63" s="79">
        <f t="shared" si="9"/>
        <v>105</v>
      </c>
      <c r="O63" s="79">
        <f t="shared" si="10"/>
        <v>35</v>
      </c>
      <c r="P63" s="79">
        <f t="shared" si="11"/>
        <v>140</v>
      </c>
      <c r="Q63" s="79">
        <f t="shared" si="12"/>
        <v>140</v>
      </c>
      <c r="R63" s="79">
        <f t="shared" si="13"/>
        <v>0</v>
      </c>
      <c r="S63" s="126">
        <v>415</v>
      </c>
      <c r="T63" s="109" t="s">
        <v>12</v>
      </c>
    </row>
    <row r="64" spans="1:20" s="50" customFormat="1" ht="20.100000000000001" customHeight="1" x14ac:dyDescent="0.2">
      <c r="A64" s="77">
        <v>3477932</v>
      </c>
      <c r="B64" s="66">
        <v>3391478</v>
      </c>
      <c r="C64" s="66" t="s">
        <v>139</v>
      </c>
      <c r="D64" s="66">
        <v>7510742</v>
      </c>
      <c r="E64" s="66">
        <v>7670124</v>
      </c>
      <c r="F64" s="66" t="s">
        <v>256</v>
      </c>
      <c r="G64" s="107">
        <v>42272</v>
      </c>
      <c r="H64" s="79" t="s">
        <v>605</v>
      </c>
      <c r="I64" s="79" t="s">
        <v>10</v>
      </c>
      <c r="J64" s="66">
        <f>Tabel32[[#This Row],[Artikelnummer gAvilar]]</f>
        <v>42272</v>
      </c>
      <c r="K64" s="79" t="str">
        <f t="shared" si="7"/>
        <v>8718558422725</v>
      </c>
      <c r="L64" s="79">
        <v>8718558</v>
      </c>
      <c r="M64" s="79">
        <f t="shared" si="8"/>
        <v>28</v>
      </c>
      <c r="N64" s="79">
        <f t="shared" si="9"/>
        <v>84</v>
      </c>
      <c r="O64" s="79">
        <f t="shared" si="10"/>
        <v>31</v>
      </c>
      <c r="P64" s="79">
        <f t="shared" si="11"/>
        <v>115</v>
      </c>
      <c r="Q64" s="79">
        <f t="shared" si="12"/>
        <v>120</v>
      </c>
      <c r="R64" s="79">
        <f t="shared" si="13"/>
        <v>5</v>
      </c>
      <c r="S64" s="128">
        <v>9.9499999999999993</v>
      </c>
      <c r="T64" s="109" t="s">
        <v>12</v>
      </c>
    </row>
    <row r="65" spans="1:20" s="50" customFormat="1" ht="20.100000000000001" customHeight="1" x14ac:dyDescent="0.2">
      <c r="A65" s="77">
        <v>9741917</v>
      </c>
      <c r="B65" s="66">
        <v>3391875</v>
      </c>
      <c r="C65" s="66" t="s">
        <v>211</v>
      </c>
      <c r="D65" s="66">
        <v>7510819</v>
      </c>
      <c r="E65" s="66" t="s">
        <v>256</v>
      </c>
      <c r="F65" s="66" t="s">
        <v>256</v>
      </c>
      <c r="G65" s="112">
        <v>87167</v>
      </c>
      <c r="H65" s="79" t="s">
        <v>322</v>
      </c>
      <c r="I65" s="79" t="s">
        <v>91</v>
      </c>
      <c r="J65" s="66">
        <f>Tabel32[[#This Row],[Artikelnummer gAvilar]]</f>
        <v>87167</v>
      </c>
      <c r="K65" s="79" t="str">
        <f t="shared" si="7"/>
        <v>8718558871677</v>
      </c>
      <c r="L65" s="79">
        <v>8718558</v>
      </c>
      <c r="M65" s="79">
        <f t="shared" si="8"/>
        <v>36</v>
      </c>
      <c r="N65" s="79">
        <f t="shared" si="9"/>
        <v>108</v>
      </c>
      <c r="O65" s="79">
        <f t="shared" si="10"/>
        <v>35</v>
      </c>
      <c r="P65" s="79">
        <f t="shared" si="11"/>
        <v>143</v>
      </c>
      <c r="Q65" s="79">
        <f t="shared" si="12"/>
        <v>150</v>
      </c>
      <c r="R65" s="79">
        <f t="shared" si="13"/>
        <v>7</v>
      </c>
      <c r="S65" s="126">
        <v>725</v>
      </c>
      <c r="T65" s="109" t="s">
        <v>12</v>
      </c>
    </row>
    <row r="66" spans="1:20" s="50" customFormat="1" ht="20.100000000000001" customHeight="1" x14ac:dyDescent="0.2">
      <c r="A66" s="77">
        <v>3477940</v>
      </c>
      <c r="B66" s="66">
        <v>3391479</v>
      </c>
      <c r="C66" s="66" t="s">
        <v>140</v>
      </c>
      <c r="D66" s="66">
        <v>7510743</v>
      </c>
      <c r="E66" s="66">
        <v>7670125</v>
      </c>
      <c r="F66" s="66" t="s">
        <v>256</v>
      </c>
      <c r="G66" s="107">
        <v>42278</v>
      </c>
      <c r="H66" s="79" t="s">
        <v>606</v>
      </c>
      <c r="I66" s="79" t="s">
        <v>10</v>
      </c>
      <c r="J66" s="66">
        <f>Tabel32[[#This Row],[Artikelnummer gAvilar]]</f>
        <v>42278</v>
      </c>
      <c r="K66" s="79" t="str">
        <f t="shared" si="7"/>
        <v>8718558422787</v>
      </c>
      <c r="L66" s="79">
        <v>8718558</v>
      </c>
      <c r="M66" s="79">
        <f t="shared" si="8"/>
        <v>34</v>
      </c>
      <c r="N66" s="79">
        <f t="shared" si="9"/>
        <v>102</v>
      </c>
      <c r="O66" s="79">
        <f t="shared" si="10"/>
        <v>31</v>
      </c>
      <c r="P66" s="79">
        <f t="shared" si="11"/>
        <v>133</v>
      </c>
      <c r="Q66" s="79">
        <f t="shared" si="12"/>
        <v>140</v>
      </c>
      <c r="R66" s="79">
        <f t="shared" si="13"/>
        <v>7</v>
      </c>
      <c r="S66" s="128">
        <v>12.05</v>
      </c>
      <c r="T66" s="109" t="s">
        <v>12</v>
      </c>
    </row>
    <row r="67" spans="1:20" s="50" customFormat="1" ht="20.100000000000001" customHeight="1" x14ac:dyDescent="0.2">
      <c r="A67" s="77">
        <v>9741931</v>
      </c>
      <c r="B67" s="66">
        <v>3391877</v>
      </c>
      <c r="C67" s="66" t="s">
        <v>213</v>
      </c>
      <c r="D67" s="66">
        <v>7510821</v>
      </c>
      <c r="E67" s="66" t="s">
        <v>256</v>
      </c>
      <c r="F67" s="66" t="s">
        <v>256</v>
      </c>
      <c r="G67" s="112">
        <v>87169</v>
      </c>
      <c r="H67" s="79" t="s">
        <v>324</v>
      </c>
      <c r="I67" s="79" t="s">
        <v>91</v>
      </c>
      <c r="J67" s="66">
        <f>Tabel32[[#This Row],[Artikelnummer gAvilar]]</f>
        <v>87169</v>
      </c>
      <c r="K67" s="79" t="str">
        <f t="shared" si="7"/>
        <v>8718558871691</v>
      </c>
      <c r="L67" s="79">
        <v>8718558</v>
      </c>
      <c r="M67" s="79">
        <f t="shared" si="8"/>
        <v>38</v>
      </c>
      <c r="N67" s="79">
        <f t="shared" si="9"/>
        <v>114</v>
      </c>
      <c r="O67" s="79">
        <f t="shared" si="10"/>
        <v>35</v>
      </c>
      <c r="P67" s="79">
        <f t="shared" si="11"/>
        <v>149</v>
      </c>
      <c r="Q67" s="79">
        <f t="shared" si="12"/>
        <v>150</v>
      </c>
      <c r="R67" s="79">
        <f t="shared" si="13"/>
        <v>1</v>
      </c>
      <c r="S67" s="126">
        <v>1775</v>
      </c>
      <c r="T67" s="109" t="s">
        <v>12</v>
      </c>
    </row>
    <row r="68" spans="1:20" s="3" customFormat="1" ht="20.100000000000001" customHeight="1" x14ac:dyDescent="0.2">
      <c r="A68" s="77">
        <v>3477957</v>
      </c>
      <c r="B68" s="66">
        <v>3391480</v>
      </c>
      <c r="C68" s="66" t="s">
        <v>141</v>
      </c>
      <c r="D68" s="66">
        <v>7510744</v>
      </c>
      <c r="E68" s="66">
        <v>7670126</v>
      </c>
      <c r="F68" s="66" t="s">
        <v>256</v>
      </c>
      <c r="G68" s="107">
        <v>42386</v>
      </c>
      <c r="H68" s="79" t="s">
        <v>37</v>
      </c>
      <c r="I68" s="79" t="s">
        <v>10</v>
      </c>
      <c r="J68" s="66">
        <f>Tabel3[[#This Row],[Artikelnummer gAvilar]]</f>
        <v>42031</v>
      </c>
      <c r="K68" s="79" t="str">
        <f t="shared" si="7"/>
        <v>8718558420318</v>
      </c>
      <c r="L68" s="79">
        <v>8718558</v>
      </c>
      <c r="M68" s="79">
        <f t="shared" si="8"/>
        <v>25</v>
      </c>
      <c r="N68" s="79">
        <f t="shared" si="9"/>
        <v>75</v>
      </c>
      <c r="O68" s="79">
        <f t="shared" si="10"/>
        <v>27</v>
      </c>
      <c r="P68" s="79">
        <f t="shared" si="11"/>
        <v>102</v>
      </c>
      <c r="Q68" s="79">
        <f t="shared" si="12"/>
        <v>110</v>
      </c>
      <c r="R68" s="79">
        <f t="shared" si="13"/>
        <v>8</v>
      </c>
      <c r="S68" s="128">
        <v>12.6175</v>
      </c>
      <c r="T68" s="109" t="s">
        <v>12</v>
      </c>
    </row>
    <row r="69" spans="1:20" s="50" customFormat="1" ht="20.100000000000001" customHeight="1" x14ac:dyDescent="0.2">
      <c r="A69" s="77">
        <v>9741623</v>
      </c>
      <c r="B69" s="66">
        <v>3391931</v>
      </c>
      <c r="C69" s="66" t="s">
        <v>252</v>
      </c>
      <c r="D69" s="66">
        <v>7510860</v>
      </c>
      <c r="E69" s="66" t="s">
        <v>256</v>
      </c>
      <c r="F69" s="66" t="s">
        <v>256</v>
      </c>
      <c r="G69" s="112">
        <v>87214</v>
      </c>
      <c r="H69" s="79" t="s">
        <v>82</v>
      </c>
      <c r="I69" s="79" t="s">
        <v>10</v>
      </c>
      <c r="J69" s="66">
        <f>Tabel32[[#This Row],[Artikelnummer gAvilar]]</f>
        <v>87214</v>
      </c>
      <c r="K69" s="79" t="str">
        <f t="shared" si="7"/>
        <v>8718558872148</v>
      </c>
      <c r="L69" s="79">
        <v>8718558</v>
      </c>
      <c r="M69" s="79">
        <f t="shared" si="8"/>
        <v>34</v>
      </c>
      <c r="N69" s="79">
        <f t="shared" si="9"/>
        <v>102</v>
      </c>
      <c r="O69" s="79">
        <f t="shared" si="10"/>
        <v>30</v>
      </c>
      <c r="P69" s="79">
        <f t="shared" si="11"/>
        <v>132</v>
      </c>
      <c r="Q69" s="79">
        <f t="shared" si="12"/>
        <v>140</v>
      </c>
      <c r="R69" s="79">
        <f t="shared" si="13"/>
        <v>8</v>
      </c>
      <c r="S69" s="126">
        <v>246</v>
      </c>
      <c r="T69" s="109" t="s">
        <v>12</v>
      </c>
    </row>
    <row r="70" spans="1:20" s="50" customFormat="1" ht="20.100000000000001" customHeight="1" x14ac:dyDescent="0.2">
      <c r="A70" s="77">
        <v>3477924</v>
      </c>
      <c r="B70" s="66">
        <v>3391489</v>
      </c>
      <c r="C70" s="66" t="s">
        <v>138</v>
      </c>
      <c r="D70" s="66">
        <v>7510741</v>
      </c>
      <c r="E70" s="66">
        <v>7670122</v>
      </c>
      <c r="F70" s="66" t="s">
        <v>256</v>
      </c>
      <c r="G70" s="107">
        <v>42271</v>
      </c>
      <c r="H70" s="79" t="s">
        <v>604</v>
      </c>
      <c r="I70" s="79" t="s">
        <v>10</v>
      </c>
      <c r="J70" s="66">
        <f>Tabel32[[#This Row],[Artikelnummer gAvilar]]</f>
        <v>42271</v>
      </c>
      <c r="K70" s="79" t="str">
        <f t="shared" si="7"/>
        <v>8718558422718</v>
      </c>
      <c r="L70" s="79">
        <v>8718558</v>
      </c>
      <c r="M70" s="79">
        <f t="shared" si="8"/>
        <v>27</v>
      </c>
      <c r="N70" s="79">
        <f t="shared" si="9"/>
        <v>81</v>
      </c>
      <c r="O70" s="79">
        <f t="shared" si="10"/>
        <v>31</v>
      </c>
      <c r="P70" s="79">
        <f t="shared" si="11"/>
        <v>112</v>
      </c>
      <c r="Q70" s="79">
        <f t="shared" si="12"/>
        <v>120</v>
      </c>
      <c r="R70" s="79">
        <f t="shared" si="13"/>
        <v>8</v>
      </c>
      <c r="S70" s="128">
        <v>6.65</v>
      </c>
      <c r="T70" s="109" t="s">
        <v>12</v>
      </c>
    </row>
    <row r="71" spans="1:20" s="50" customFormat="1" ht="20.100000000000001" customHeight="1" x14ac:dyDescent="0.2">
      <c r="A71" s="77">
        <v>9741630</v>
      </c>
      <c r="B71" s="66">
        <v>3391932</v>
      </c>
      <c r="C71" s="66" t="s">
        <v>253</v>
      </c>
      <c r="D71" s="66">
        <v>7510861</v>
      </c>
      <c r="E71" s="66" t="s">
        <v>256</v>
      </c>
      <c r="F71" s="66" t="s">
        <v>256</v>
      </c>
      <c r="G71" s="112">
        <v>87215</v>
      </c>
      <c r="H71" s="79" t="s">
        <v>83</v>
      </c>
      <c r="I71" s="79" t="s">
        <v>10</v>
      </c>
      <c r="J71" s="66">
        <f>Tabel32[[#This Row],[Artikelnummer gAvilar]]</f>
        <v>87215</v>
      </c>
      <c r="K71" s="79" t="str">
        <f t="shared" si="7"/>
        <v>8718558872155</v>
      </c>
      <c r="L71" s="79">
        <v>8718558</v>
      </c>
      <c r="M71" s="79">
        <f t="shared" si="8"/>
        <v>35</v>
      </c>
      <c r="N71" s="79">
        <f t="shared" si="9"/>
        <v>105</v>
      </c>
      <c r="O71" s="79">
        <f t="shared" si="10"/>
        <v>30</v>
      </c>
      <c r="P71" s="79">
        <f t="shared" si="11"/>
        <v>135</v>
      </c>
      <c r="Q71" s="79">
        <f t="shared" si="12"/>
        <v>140</v>
      </c>
      <c r="R71" s="79">
        <f t="shared" si="13"/>
        <v>5</v>
      </c>
      <c r="S71" s="126">
        <v>246</v>
      </c>
      <c r="T71" s="109" t="s">
        <v>12</v>
      </c>
    </row>
    <row r="72" spans="1:20" ht="20.100000000000001" customHeight="1" x14ac:dyDescent="0.2">
      <c r="A72" s="80">
        <v>2291030</v>
      </c>
      <c r="B72" s="66" t="s">
        <v>256</v>
      </c>
      <c r="C72" s="66" t="s">
        <v>143</v>
      </c>
      <c r="D72" s="66">
        <v>7510746</v>
      </c>
      <c r="E72" s="66">
        <v>7670123</v>
      </c>
      <c r="F72" s="66" t="s">
        <v>256</v>
      </c>
      <c r="G72" s="107">
        <v>43507</v>
      </c>
      <c r="H72" s="79" t="s">
        <v>666</v>
      </c>
      <c r="I72" s="79" t="s">
        <v>10</v>
      </c>
      <c r="J72" s="66">
        <f>Tabel3[[#This Row],[Artikelnummer gAvilar]]</f>
        <v>42191</v>
      </c>
      <c r="K72" s="79" t="str">
        <f t="shared" si="7"/>
        <v>8718558421919</v>
      </c>
      <c r="L72" s="79">
        <v>8718558</v>
      </c>
      <c r="M72" s="79">
        <f t="shared" si="8"/>
        <v>26</v>
      </c>
      <c r="N72" s="79">
        <f t="shared" si="9"/>
        <v>78</v>
      </c>
      <c r="O72" s="79">
        <f t="shared" si="10"/>
        <v>33</v>
      </c>
      <c r="P72" s="79">
        <f t="shared" si="11"/>
        <v>111</v>
      </c>
      <c r="Q72" s="79">
        <f t="shared" si="12"/>
        <v>120</v>
      </c>
      <c r="R72" s="79">
        <f t="shared" si="13"/>
        <v>9</v>
      </c>
      <c r="S72" s="128">
        <v>8.0854999999999997</v>
      </c>
      <c r="T72" s="109" t="s">
        <v>12</v>
      </c>
    </row>
    <row r="73" spans="1:20" s="50" customFormat="1" ht="20.100000000000001" customHeight="1" x14ac:dyDescent="0.2">
      <c r="A73" s="77">
        <v>9741637</v>
      </c>
      <c r="B73" s="66">
        <v>3391934</v>
      </c>
      <c r="C73" s="66" t="s">
        <v>254</v>
      </c>
      <c r="D73" s="66">
        <v>7510862</v>
      </c>
      <c r="E73" s="66" t="s">
        <v>256</v>
      </c>
      <c r="F73" s="66" t="s">
        <v>256</v>
      </c>
      <c r="G73" s="112">
        <v>87216</v>
      </c>
      <c r="H73" s="79" t="s">
        <v>84</v>
      </c>
      <c r="I73" s="79" t="s">
        <v>10</v>
      </c>
      <c r="J73" s="66">
        <f>Tabel32[[#This Row],[Artikelnummer gAvilar]]</f>
        <v>87216</v>
      </c>
      <c r="K73" s="79" t="str">
        <f t="shared" si="7"/>
        <v>8718558872162</v>
      </c>
      <c r="L73" s="79">
        <v>8718558</v>
      </c>
      <c r="M73" s="79">
        <f t="shared" si="8"/>
        <v>36</v>
      </c>
      <c r="N73" s="79">
        <f t="shared" si="9"/>
        <v>108</v>
      </c>
      <c r="O73" s="79">
        <f t="shared" si="10"/>
        <v>30</v>
      </c>
      <c r="P73" s="79">
        <f t="shared" si="11"/>
        <v>138</v>
      </c>
      <c r="Q73" s="79">
        <f t="shared" si="12"/>
        <v>140</v>
      </c>
      <c r="R73" s="79">
        <f t="shared" si="13"/>
        <v>2</v>
      </c>
      <c r="S73" s="126">
        <v>308.55</v>
      </c>
      <c r="T73" s="109" t="s">
        <v>12</v>
      </c>
    </row>
    <row r="74" spans="1:20" s="50" customFormat="1" ht="20.100000000000001" customHeight="1" x14ac:dyDescent="0.2">
      <c r="A74" s="77">
        <v>3477932</v>
      </c>
      <c r="B74" s="66">
        <v>3391478</v>
      </c>
      <c r="C74" s="66" t="s">
        <v>139</v>
      </c>
      <c r="D74" s="66">
        <v>7510742</v>
      </c>
      <c r="E74" s="66">
        <v>7670124</v>
      </c>
      <c r="F74" s="66" t="s">
        <v>256</v>
      </c>
      <c r="G74" s="107">
        <v>42272</v>
      </c>
      <c r="H74" s="79" t="s">
        <v>605</v>
      </c>
      <c r="I74" s="79" t="s">
        <v>10</v>
      </c>
      <c r="J74" s="66">
        <f>Tabel32[[#This Row],[Artikelnummer gAvilar]]</f>
        <v>42272</v>
      </c>
      <c r="K74" s="79" t="str">
        <f t="shared" si="7"/>
        <v>8718558422725</v>
      </c>
      <c r="L74" s="79">
        <v>8718558</v>
      </c>
      <c r="M74" s="79">
        <f t="shared" si="8"/>
        <v>28</v>
      </c>
      <c r="N74" s="79">
        <f t="shared" si="9"/>
        <v>84</v>
      </c>
      <c r="O74" s="79">
        <f t="shared" si="10"/>
        <v>31</v>
      </c>
      <c r="P74" s="79">
        <f t="shared" si="11"/>
        <v>115</v>
      </c>
      <c r="Q74" s="79">
        <f t="shared" si="12"/>
        <v>120</v>
      </c>
      <c r="R74" s="79">
        <f t="shared" si="13"/>
        <v>5</v>
      </c>
      <c r="S74" s="128">
        <v>9.9499999999999993</v>
      </c>
      <c r="T74" s="109" t="s">
        <v>12</v>
      </c>
    </row>
    <row r="75" spans="1:20" s="50" customFormat="1" ht="20.100000000000001" customHeight="1" x14ac:dyDescent="0.2">
      <c r="A75" s="77">
        <v>9741644</v>
      </c>
      <c r="B75" s="66">
        <v>3391935</v>
      </c>
      <c r="C75" s="66" t="s">
        <v>255</v>
      </c>
      <c r="D75" s="66">
        <v>7510863</v>
      </c>
      <c r="E75" s="66" t="s">
        <v>256</v>
      </c>
      <c r="F75" s="66" t="s">
        <v>256</v>
      </c>
      <c r="G75" s="112">
        <v>87217</v>
      </c>
      <c r="H75" s="79" t="s">
        <v>85</v>
      </c>
      <c r="I75" s="79" t="s">
        <v>10</v>
      </c>
      <c r="J75" s="66">
        <f>Tabel32[[#This Row],[Artikelnummer gAvilar]]</f>
        <v>87217</v>
      </c>
      <c r="K75" s="79" t="str">
        <f t="shared" si="7"/>
        <v>8718558872179</v>
      </c>
      <c r="L75" s="79">
        <v>8718558</v>
      </c>
      <c r="M75" s="79">
        <f t="shared" si="8"/>
        <v>37</v>
      </c>
      <c r="N75" s="79">
        <f t="shared" si="9"/>
        <v>111</v>
      </c>
      <c r="O75" s="79">
        <f t="shared" si="10"/>
        <v>30</v>
      </c>
      <c r="P75" s="79">
        <f t="shared" si="11"/>
        <v>141</v>
      </c>
      <c r="Q75" s="79">
        <f t="shared" si="12"/>
        <v>150</v>
      </c>
      <c r="R75" s="79">
        <f t="shared" si="13"/>
        <v>9</v>
      </c>
      <c r="S75" s="126">
        <v>363.85</v>
      </c>
      <c r="T75" s="109" t="s">
        <v>12</v>
      </c>
    </row>
    <row r="76" spans="1:20" s="50" customFormat="1" ht="20.100000000000001" customHeight="1" x14ac:dyDescent="0.2">
      <c r="A76" s="77">
        <v>3477940</v>
      </c>
      <c r="B76" s="66">
        <v>3391479</v>
      </c>
      <c r="C76" s="66" t="s">
        <v>140</v>
      </c>
      <c r="D76" s="66">
        <v>7510743</v>
      </c>
      <c r="E76" s="66">
        <v>7670125</v>
      </c>
      <c r="F76" s="66" t="s">
        <v>256</v>
      </c>
      <c r="G76" s="107">
        <v>42278</v>
      </c>
      <c r="H76" s="79" t="s">
        <v>606</v>
      </c>
      <c r="I76" s="79" t="s">
        <v>10</v>
      </c>
      <c r="J76" s="66">
        <f>Tabel32[[#This Row],[Artikelnummer gAvilar]]</f>
        <v>42278</v>
      </c>
      <c r="K76" s="79" t="str">
        <f t="shared" si="7"/>
        <v>8718558422787</v>
      </c>
      <c r="L76" s="79">
        <v>8718558</v>
      </c>
      <c r="M76" s="79">
        <f t="shared" si="8"/>
        <v>34</v>
      </c>
      <c r="N76" s="79">
        <f t="shared" si="9"/>
        <v>102</v>
      </c>
      <c r="O76" s="79">
        <f t="shared" si="10"/>
        <v>31</v>
      </c>
      <c r="P76" s="79">
        <f t="shared" si="11"/>
        <v>133</v>
      </c>
      <c r="Q76" s="79">
        <f t="shared" si="12"/>
        <v>140</v>
      </c>
      <c r="R76" s="79">
        <f t="shared" si="13"/>
        <v>7</v>
      </c>
      <c r="S76" s="128">
        <v>12.05</v>
      </c>
      <c r="T76" s="109" t="s">
        <v>12</v>
      </c>
    </row>
    <row r="77" spans="1:20" s="50" customFormat="1" ht="20.100000000000001" customHeight="1" x14ac:dyDescent="0.2">
      <c r="A77" s="83">
        <v>3618316</v>
      </c>
      <c r="B77" s="66" t="s">
        <v>256</v>
      </c>
      <c r="C77" s="66" t="s">
        <v>256</v>
      </c>
      <c r="D77" s="66" t="s">
        <v>256</v>
      </c>
      <c r="E77" s="66" t="s">
        <v>256</v>
      </c>
      <c r="F77" s="66" t="s">
        <v>256</v>
      </c>
      <c r="G77" s="112">
        <v>89008</v>
      </c>
      <c r="H77" s="79" t="s">
        <v>344</v>
      </c>
      <c r="I77" s="79" t="s">
        <v>345</v>
      </c>
      <c r="J77" s="66">
        <f>Tabel32[[#This Row],[Artikelnummer gAvilar]]</f>
        <v>89008</v>
      </c>
      <c r="K77" s="79" t="str">
        <f t="shared" ref="K77:K108" si="14">L77&amp;J77&amp;R77</f>
        <v>8718558890081</v>
      </c>
      <c r="L77" s="79">
        <v>8718558</v>
      </c>
      <c r="M77" s="79">
        <f t="shared" ref="M77:M108" si="15">(SUM(LEFT(J77,1),LEFT(J77,3),RIGHT(J77,1))-(10*(LEFT(J77,2)))+7+8+5)</f>
        <v>36</v>
      </c>
      <c r="N77" s="79">
        <f t="shared" ref="N77:N108" si="16">3*M77</f>
        <v>108</v>
      </c>
      <c r="O77" s="79">
        <f t="shared" ref="O77:O108" si="17">SUM(LEFT(J77,2)-(10*LEFT(J77,1)))+LEFT(J77,4)-(10*LEFT(J77,3))+8+1+5+8</f>
        <v>31</v>
      </c>
      <c r="P77" s="79">
        <f t="shared" ref="P77:P108" si="18">N77+O77</f>
        <v>139</v>
      </c>
      <c r="Q77" s="79">
        <f t="shared" ref="Q77:Q108" si="19">CEILING(P77,10)</f>
        <v>140</v>
      </c>
      <c r="R77" s="79">
        <f t="shared" ref="R77:R108" si="20">Q77-P77</f>
        <v>1</v>
      </c>
      <c r="S77" s="126">
        <v>1282.3499999999999</v>
      </c>
      <c r="T77" s="109" t="s">
        <v>33</v>
      </c>
    </row>
    <row r="78" spans="1:20" s="50" customFormat="1" ht="20.100000000000001" customHeight="1" x14ac:dyDescent="0.2">
      <c r="A78" s="77">
        <v>2862852</v>
      </c>
      <c r="B78" s="66">
        <v>3391539</v>
      </c>
      <c r="C78" s="66" t="s">
        <v>162</v>
      </c>
      <c r="D78" s="66">
        <v>7510765</v>
      </c>
      <c r="E78" s="66">
        <v>7670131</v>
      </c>
      <c r="F78" s="66" t="s">
        <v>256</v>
      </c>
      <c r="G78" s="107">
        <v>80472</v>
      </c>
      <c r="H78" s="79" t="s">
        <v>56</v>
      </c>
      <c r="I78" s="79" t="s">
        <v>10</v>
      </c>
      <c r="J78" s="66">
        <f>Tabel32[[#This Row],[Artikelnummer gAvilar]]</f>
        <v>80472</v>
      </c>
      <c r="K78" s="79" t="str">
        <f t="shared" si="14"/>
        <v>8718558804729</v>
      </c>
      <c r="L78" s="79">
        <v>8718558</v>
      </c>
      <c r="M78" s="79">
        <f t="shared" si="15"/>
        <v>34</v>
      </c>
      <c r="N78" s="79">
        <f t="shared" si="16"/>
        <v>102</v>
      </c>
      <c r="O78" s="79">
        <f t="shared" si="17"/>
        <v>29</v>
      </c>
      <c r="P78" s="79">
        <f t="shared" si="18"/>
        <v>131</v>
      </c>
      <c r="Q78" s="79">
        <f t="shared" si="19"/>
        <v>140</v>
      </c>
      <c r="R78" s="79">
        <f t="shared" si="20"/>
        <v>9</v>
      </c>
      <c r="S78" s="108">
        <v>74</v>
      </c>
      <c r="T78" s="109" t="s">
        <v>12</v>
      </c>
    </row>
    <row r="79" spans="1:20" s="50" customFormat="1" ht="20.100000000000001" customHeight="1" x14ac:dyDescent="0.2">
      <c r="A79" s="77">
        <v>3477924</v>
      </c>
      <c r="B79" s="66">
        <v>3391489</v>
      </c>
      <c r="C79" s="66" t="s">
        <v>138</v>
      </c>
      <c r="D79" s="66">
        <v>7510741</v>
      </c>
      <c r="E79" s="66">
        <v>7670122</v>
      </c>
      <c r="F79" s="66" t="s">
        <v>256</v>
      </c>
      <c r="G79" s="107">
        <v>42271</v>
      </c>
      <c r="H79" s="79" t="s">
        <v>595</v>
      </c>
      <c r="I79" s="79" t="s">
        <v>10</v>
      </c>
      <c r="J79" s="66">
        <f>Tabel32[[#This Row],[Artikelnummer gAvilar]]</f>
        <v>42271</v>
      </c>
      <c r="K79" s="79" t="str">
        <f t="shared" si="14"/>
        <v>8718558422718</v>
      </c>
      <c r="L79" s="79">
        <v>8718558</v>
      </c>
      <c r="M79" s="79">
        <f t="shared" si="15"/>
        <v>27</v>
      </c>
      <c r="N79" s="79">
        <f t="shared" si="16"/>
        <v>81</v>
      </c>
      <c r="O79" s="79">
        <f t="shared" si="17"/>
        <v>31</v>
      </c>
      <c r="P79" s="79">
        <f t="shared" si="18"/>
        <v>112</v>
      </c>
      <c r="Q79" s="79">
        <f t="shared" si="19"/>
        <v>120</v>
      </c>
      <c r="R79" s="79">
        <f t="shared" si="20"/>
        <v>8</v>
      </c>
      <c r="S79" s="128">
        <v>6.65</v>
      </c>
      <c r="T79" s="109" t="s">
        <v>12</v>
      </c>
    </row>
    <row r="80" spans="1:20" s="50" customFormat="1" ht="20.100000000000001" customHeight="1" x14ac:dyDescent="0.2">
      <c r="A80" s="83">
        <v>3618435</v>
      </c>
      <c r="B80" s="66" t="s">
        <v>256</v>
      </c>
      <c r="C80" s="66" t="s">
        <v>256</v>
      </c>
      <c r="D80" s="66" t="s">
        <v>256</v>
      </c>
      <c r="E80" s="66" t="s">
        <v>256</v>
      </c>
      <c r="F80" s="66" t="s">
        <v>256</v>
      </c>
      <c r="G80" s="107">
        <v>89568</v>
      </c>
      <c r="H80" s="79" t="s">
        <v>356</v>
      </c>
      <c r="I80" s="79" t="s">
        <v>345</v>
      </c>
      <c r="J80" s="66">
        <f>Tabel32[[#This Row],[Artikelnummer gAvilar]]</f>
        <v>89568</v>
      </c>
      <c r="K80" s="79" t="str">
        <f t="shared" si="14"/>
        <v>8718558895680</v>
      </c>
      <c r="L80" s="79">
        <v>8718558</v>
      </c>
      <c r="M80" s="79">
        <f t="shared" si="15"/>
        <v>41</v>
      </c>
      <c r="N80" s="79">
        <f t="shared" si="16"/>
        <v>123</v>
      </c>
      <c r="O80" s="79">
        <f t="shared" si="17"/>
        <v>37</v>
      </c>
      <c r="P80" s="79">
        <f t="shared" si="18"/>
        <v>160</v>
      </c>
      <c r="Q80" s="79">
        <f t="shared" si="19"/>
        <v>160</v>
      </c>
      <c r="R80" s="79">
        <f t="shared" si="20"/>
        <v>0</v>
      </c>
      <c r="S80" s="126">
        <v>275</v>
      </c>
      <c r="T80" s="109" t="s">
        <v>33</v>
      </c>
    </row>
    <row r="81" spans="1:20" s="50" customFormat="1" ht="20.100000000000001" customHeight="1" x14ac:dyDescent="0.2">
      <c r="A81" s="83">
        <v>3618407</v>
      </c>
      <c r="B81" s="66" t="s">
        <v>256</v>
      </c>
      <c r="C81" s="66" t="s">
        <v>256</v>
      </c>
      <c r="D81" s="66" t="s">
        <v>256</v>
      </c>
      <c r="E81" s="66" t="s">
        <v>256</v>
      </c>
      <c r="F81" s="66" t="s">
        <v>256</v>
      </c>
      <c r="G81" s="107">
        <v>92005</v>
      </c>
      <c r="H81" s="79" t="s">
        <v>965</v>
      </c>
      <c r="I81" s="79" t="s">
        <v>345</v>
      </c>
      <c r="J81" s="66">
        <f>Tabel32[[#This Row],[Artikelnummer gAvilar]]</f>
        <v>92005</v>
      </c>
      <c r="K81" s="79" t="str">
        <f t="shared" si="14"/>
        <v>8718558920054</v>
      </c>
      <c r="L81" s="79">
        <v>8718558</v>
      </c>
      <c r="M81" s="79">
        <f t="shared" si="15"/>
        <v>34</v>
      </c>
      <c r="N81" s="79">
        <f t="shared" si="16"/>
        <v>102</v>
      </c>
      <c r="O81" s="79">
        <f t="shared" si="17"/>
        <v>24</v>
      </c>
      <c r="P81" s="79">
        <f t="shared" si="18"/>
        <v>126</v>
      </c>
      <c r="Q81" s="79">
        <f t="shared" si="19"/>
        <v>130</v>
      </c>
      <c r="R81" s="79">
        <f t="shared" si="20"/>
        <v>4</v>
      </c>
      <c r="S81" s="126">
        <v>1275</v>
      </c>
      <c r="T81" s="109" t="s">
        <v>33</v>
      </c>
    </row>
    <row r="82" spans="1:20" s="50" customFormat="1" ht="20.100000000000001" customHeight="1" x14ac:dyDescent="0.2">
      <c r="A82" s="83">
        <v>3618414</v>
      </c>
      <c r="B82" s="66" t="s">
        <v>256</v>
      </c>
      <c r="C82" s="66" t="s">
        <v>256</v>
      </c>
      <c r="D82" s="66" t="s">
        <v>256</v>
      </c>
      <c r="E82" s="66" t="s">
        <v>256</v>
      </c>
      <c r="F82" s="66" t="s">
        <v>256</v>
      </c>
      <c r="G82" s="107">
        <v>92006</v>
      </c>
      <c r="H82" s="79" t="s">
        <v>966</v>
      </c>
      <c r="I82" s="79" t="s">
        <v>345</v>
      </c>
      <c r="J82" s="66">
        <f>Tabel32[[#This Row],[Artikelnummer gAvilar]]</f>
        <v>92006</v>
      </c>
      <c r="K82" s="79" t="str">
        <f t="shared" si="14"/>
        <v>8718558920061</v>
      </c>
      <c r="L82" s="79">
        <v>8718558</v>
      </c>
      <c r="M82" s="79">
        <f t="shared" si="15"/>
        <v>35</v>
      </c>
      <c r="N82" s="79">
        <f t="shared" si="16"/>
        <v>105</v>
      </c>
      <c r="O82" s="79">
        <f t="shared" si="17"/>
        <v>24</v>
      </c>
      <c r="P82" s="79">
        <f t="shared" si="18"/>
        <v>129</v>
      </c>
      <c r="Q82" s="79">
        <f t="shared" si="19"/>
        <v>130</v>
      </c>
      <c r="R82" s="79">
        <f t="shared" si="20"/>
        <v>1</v>
      </c>
      <c r="S82" s="126">
        <v>1275</v>
      </c>
      <c r="T82" s="109" t="s">
        <v>33</v>
      </c>
    </row>
    <row r="83" spans="1:20" s="50" customFormat="1" ht="20.100000000000001" customHeight="1" x14ac:dyDescent="0.2">
      <c r="A83" s="83">
        <v>3618421</v>
      </c>
      <c r="B83" s="66" t="s">
        <v>256</v>
      </c>
      <c r="C83" s="66" t="s">
        <v>256</v>
      </c>
      <c r="D83" s="66" t="s">
        <v>256</v>
      </c>
      <c r="E83" s="66" t="s">
        <v>256</v>
      </c>
      <c r="F83" s="66" t="s">
        <v>256</v>
      </c>
      <c r="G83" s="107">
        <v>92007</v>
      </c>
      <c r="H83" s="79" t="s">
        <v>967</v>
      </c>
      <c r="I83" s="79" t="s">
        <v>345</v>
      </c>
      <c r="J83" s="66">
        <f>Tabel32[[#This Row],[Artikelnummer gAvilar]]</f>
        <v>92007</v>
      </c>
      <c r="K83" s="79" t="str">
        <f t="shared" si="14"/>
        <v>8718558920078</v>
      </c>
      <c r="L83" s="79">
        <v>8718558</v>
      </c>
      <c r="M83" s="79">
        <f t="shared" si="15"/>
        <v>36</v>
      </c>
      <c r="N83" s="79">
        <f t="shared" si="16"/>
        <v>108</v>
      </c>
      <c r="O83" s="79">
        <f t="shared" si="17"/>
        <v>24</v>
      </c>
      <c r="P83" s="79">
        <f t="shared" si="18"/>
        <v>132</v>
      </c>
      <c r="Q83" s="79">
        <f t="shared" si="19"/>
        <v>140</v>
      </c>
      <c r="R83" s="79">
        <f t="shared" si="20"/>
        <v>8</v>
      </c>
      <c r="S83" s="126">
        <v>1275</v>
      </c>
      <c r="T83" s="109" t="s">
        <v>33</v>
      </c>
    </row>
    <row r="84" spans="1:20" s="50" customFormat="1" ht="20.100000000000001" customHeight="1" x14ac:dyDescent="0.2">
      <c r="A84" s="83">
        <v>3618323</v>
      </c>
      <c r="B84" s="66" t="s">
        <v>256</v>
      </c>
      <c r="C84" s="66" t="s">
        <v>256</v>
      </c>
      <c r="D84" s="66" t="s">
        <v>256</v>
      </c>
      <c r="E84" s="66" t="s">
        <v>256</v>
      </c>
      <c r="F84" s="66" t="s">
        <v>256</v>
      </c>
      <c r="G84" s="112">
        <v>89009</v>
      </c>
      <c r="H84" s="79" t="s">
        <v>346</v>
      </c>
      <c r="I84" s="79" t="s">
        <v>345</v>
      </c>
      <c r="J84" s="66">
        <f>Tabel32[[#This Row],[Artikelnummer gAvilar]]</f>
        <v>89009</v>
      </c>
      <c r="K84" s="79" t="str">
        <f t="shared" si="14"/>
        <v>8718558890098</v>
      </c>
      <c r="L84" s="79">
        <v>8718558</v>
      </c>
      <c r="M84" s="79">
        <f t="shared" si="15"/>
        <v>37</v>
      </c>
      <c r="N84" s="79">
        <f t="shared" si="16"/>
        <v>111</v>
      </c>
      <c r="O84" s="79">
        <f t="shared" si="17"/>
        <v>31</v>
      </c>
      <c r="P84" s="79">
        <f t="shared" si="18"/>
        <v>142</v>
      </c>
      <c r="Q84" s="79">
        <f t="shared" si="19"/>
        <v>150</v>
      </c>
      <c r="R84" s="79">
        <f t="shared" si="20"/>
        <v>8</v>
      </c>
      <c r="S84" s="126">
        <v>1282.3499999999999</v>
      </c>
      <c r="T84" s="109" t="s">
        <v>33</v>
      </c>
    </row>
    <row r="85" spans="1:20" s="50" customFormat="1" ht="20.100000000000001" customHeight="1" x14ac:dyDescent="0.2">
      <c r="A85" s="77">
        <v>2862852</v>
      </c>
      <c r="B85" s="66">
        <v>3391539</v>
      </c>
      <c r="C85" s="66" t="s">
        <v>162</v>
      </c>
      <c r="D85" s="66">
        <v>7510765</v>
      </c>
      <c r="E85" s="66">
        <v>7670131</v>
      </c>
      <c r="F85" s="66" t="s">
        <v>256</v>
      </c>
      <c r="G85" s="107">
        <v>80472</v>
      </c>
      <c r="H85" s="79" t="s">
        <v>56</v>
      </c>
      <c r="I85" s="79" t="s">
        <v>10</v>
      </c>
      <c r="J85" s="66">
        <f>Tabel32[[#This Row],[Artikelnummer gAvilar]]</f>
        <v>80472</v>
      </c>
      <c r="K85" s="79" t="str">
        <f t="shared" si="14"/>
        <v>8718558804729</v>
      </c>
      <c r="L85" s="79">
        <v>8718558</v>
      </c>
      <c r="M85" s="79">
        <f t="shared" si="15"/>
        <v>34</v>
      </c>
      <c r="N85" s="79">
        <f t="shared" si="16"/>
        <v>102</v>
      </c>
      <c r="O85" s="79">
        <f t="shared" si="17"/>
        <v>29</v>
      </c>
      <c r="P85" s="79">
        <f t="shared" si="18"/>
        <v>131</v>
      </c>
      <c r="Q85" s="79">
        <f t="shared" si="19"/>
        <v>140</v>
      </c>
      <c r="R85" s="79">
        <f t="shared" si="20"/>
        <v>9</v>
      </c>
      <c r="S85" s="108">
        <v>74</v>
      </c>
      <c r="T85" s="109" t="s">
        <v>12</v>
      </c>
    </row>
    <row r="86" spans="1:20" s="50" customFormat="1" ht="20.100000000000001" customHeight="1" x14ac:dyDescent="0.2">
      <c r="A86" s="77">
        <v>3477924</v>
      </c>
      <c r="B86" s="66">
        <v>3391489</v>
      </c>
      <c r="C86" s="66" t="s">
        <v>138</v>
      </c>
      <c r="D86" s="66">
        <v>7510741</v>
      </c>
      <c r="E86" s="66">
        <v>7670122</v>
      </c>
      <c r="F86" s="66" t="s">
        <v>256</v>
      </c>
      <c r="G86" s="107">
        <v>42271</v>
      </c>
      <c r="H86" s="79" t="s">
        <v>595</v>
      </c>
      <c r="I86" s="79" t="s">
        <v>10</v>
      </c>
      <c r="J86" s="66">
        <f>Tabel32[[#This Row],[Artikelnummer gAvilar]]</f>
        <v>42271</v>
      </c>
      <c r="K86" s="79" t="str">
        <f t="shared" si="14"/>
        <v>8718558422718</v>
      </c>
      <c r="L86" s="79">
        <v>8718558</v>
      </c>
      <c r="M86" s="79">
        <f t="shared" si="15"/>
        <v>27</v>
      </c>
      <c r="N86" s="79">
        <f t="shared" si="16"/>
        <v>81</v>
      </c>
      <c r="O86" s="79">
        <f t="shared" si="17"/>
        <v>31</v>
      </c>
      <c r="P86" s="79">
        <f t="shared" si="18"/>
        <v>112</v>
      </c>
      <c r="Q86" s="79">
        <f t="shared" si="19"/>
        <v>120</v>
      </c>
      <c r="R86" s="79">
        <f t="shared" si="20"/>
        <v>8</v>
      </c>
      <c r="S86" s="128">
        <v>6.65</v>
      </c>
      <c r="T86" s="109" t="s">
        <v>12</v>
      </c>
    </row>
    <row r="87" spans="1:20" s="50" customFormat="1" ht="20.100000000000001" customHeight="1" x14ac:dyDescent="0.2">
      <c r="A87" s="83">
        <v>3618435</v>
      </c>
      <c r="B87" s="66" t="s">
        <v>256</v>
      </c>
      <c r="C87" s="66" t="s">
        <v>256</v>
      </c>
      <c r="D87" s="66" t="s">
        <v>256</v>
      </c>
      <c r="E87" s="66" t="s">
        <v>256</v>
      </c>
      <c r="F87" s="66" t="s">
        <v>256</v>
      </c>
      <c r="G87" s="107">
        <v>89568</v>
      </c>
      <c r="H87" s="79" t="s">
        <v>356</v>
      </c>
      <c r="I87" s="79" t="s">
        <v>345</v>
      </c>
      <c r="J87" s="66">
        <f>Tabel32[[#This Row],[Artikelnummer gAvilar]]</f>
        <v>89568</v>
      </c>
      <c r="K87" s="79" t="str">
        <f t="shared" si="14"/>
        <v>8718558895680</v>
      </c>
      <c r="L87" s="79">
        <v>8718558</v>
      </c>
      <c r="M87" s="79">
        <f t="shared" si="15"/>
        <v>41</v>
      </c>
      <c r="N87" s="79">
        <f t="shared" si="16"/>
        <v>123</v>
      </c>
      <c r="O87" s="79">
        <f t="shared" si="17"/>
        <v>37</v>
      </c>
      <c r="P87" s="79">
        <f t="shared" si="18"/>
        <v>160</v>
      </c>
      <c r="Q87" s="79">
        <f t="shared" si="19"/>
        <v>160</v>
      </c>
      <c r="R87" s="79">
        <f t="shared" si="20"/>
        <v>0</v>
      </c>
      <c r="S87" s="126">
        <v>275</v>
      </c>
      <c r="T87" s="109" t="s">
        <v>33</v>
      </c>
    </row>
    <row r="88" spans="1:20" s="50" customFormat="1" ht="20.100000000000001" customHeight="1" x14ac:dyDescent="0.2">
      <c r="A88" s="83">
        <v>3618407</v>
      </c>
      <c r="B88" s="66" t="s">
        <v>256</v>
      </c>
      <c r="C88" s="66" t="s">
        <v>256</v>
      </c>
      <c r="D88" s="66" t="s">
        <v>256</v>
      </c>
      <c r="E88" s="66" t="s">
        <v>256</v>
      </c>
      <c r="F88" s="66" t="s">
        <v>256</v>
      </c>
      <c r="G88" s="107">
        <v>92005</v>
      </c>
      <c r="H88" s="79" t="s">
        <v>965</v>
      </c>
      <c r="I88" s="79" t="s">
        <v>345</v>
      </c>
      <c r="J88" s="66">
        <f>Tabel32[[#This Row],[Artikelnummer gAvilar]]</f>
        <v>92005</v>
      </c>
      <c r="K88" s="79" t="str">
        <f t="shared" si="14"/>
        <v>8718558920054</v>
      </c>
      <c r="L88" s="79">
        <v>8718558</v>
      </c>
      <c r="M88" s="79">
        <f t="shared" si="15"/>
        <v>34</v>
      </c>
      <c r="N88" s="79">
        <f t="shared" si="16"/>
        <v>102</v>
      </c>
      <c r="O88" s="79">
        <f t="shared" si="17"/>
        <v>24</v>
      </c>
      <c r="P88" s="79">
        <f t="shared" si="18"/>
        <v>126</v>
      </c>
      <c r="Q88" s="79">
        <f t="shared" si="19"/>
        <v>130</v>
      </c>
      <c r="R88" s="79">
        <f t="shared" si="20"/>
        <v>4</v>
      </c>
      <c r="S88" s="126">
        <v>1275</v>
      </c>
      <c r="T88" s="109" t="s">
        <v>33</v>
      </c>
    </row>
    <row r="89" spans="1:20" s="50" customFormat="1" ht="20.100000000000001" customHeight="1" x14ac:dyDescent="0.2">
      <c r="A89" s="83">
        <v>3618414</v>
      </c>
      <c r="B89" s="66" t="s">
        <v>256</v>
      </c>
      <c r="C89" s="66" t="s">
        <v>256</v>
      </c>
      <c r="D89" s="66" t="s">
        <v>256</v>
      </c>
      <c r="E89" s="66" t="s">
        <v>256</v>
      </c>
      <c r="F89" s="66" t="s">
        <v>256</v>
      </c>
      <c r="G89" s="107">
        <v>92006</v>
      </c>
      <c r="H89" s="79" t="s">
        <v>966</v>
      </c>
      <c r="I89" s="79" t="s">
        <v>345</v>
      </c>
      <c r="J89" s="66">
        <f>Tabel32[[#This Row],[Artikelnummer gAvilar]]</f>
        <v>92006</v>
      </c>
      <c r="K89" s="79" t="str">
        <f t="shared" si="14"/>
        <v>8718558920061</v>
      </c>
      <c r="L89" s="79">
        <v>8718558</v>
      </c>
      <c r="M89" s="79">
        <f t="shared" si="15"/>
        <v>35</v>
      </c>
      <c r="N89" s="79">
        <f t="shared" si="16"/>
        <v>105</v>
      </c>
      <c r="O89" s="79">
        <f t="shared" si="17"/>
        <v>24</v>
      </c>
      <c r="P89" s="79">
        <f t="shared" si="18"/>
        <v>129</v>
      </c>
      <c r="Q89" s="79">
        <f t="shared" si="19"/>
        <v>130</v>
      </c>
      <c r="R89" s="79">
        <f t="shared" si="20"/>
        <v>1</v>
      </c>
      <c r="S89" s="126">
        <v>1275</v>
      </c>
      <c r="T89" s="109" t="s">
        <v>33</v>
      </c>
    </row>
    <row r="90" spans="1:20" s="50" customFormat="1" ht="20.100000000000001" customHeight="1" x14ac:dyDescent="0.2">
      <c r="A90" s="83">
        <v>3618421</v>
      </c>
      <c r="B90" s="66" t="s">
        <v>256</v>
      </c>
      <c r="C90" s="66" t="s">
        <v>256</v>
      </c>
      <c r="D90" s="66" t="s">
        <v>256</v>
      </c>
      <c r="E90" s="66" t="s">
        <v>256</v>
      </c>
      <c r="F90" s="66" t="s">
        <v>256</v>
      </c>
      <c r="G90" s="107">
        <v>92007</v>
      </c>
      <c r="H90" s="79" t="s">
        <v>967</v>
      </c>
      <c r="I90" s="79" t="s">
        <v>345</v>
      </c>
      <c r="J90" s="66">
        <f>Tabel32[[#This Row],[Artikelnummer gAvilar]]</f>
        <v>92007</v>
      </c>
      <c r="K90" s="79" t="str">
        <f t="shared" si="14"/>
        <v>8718558920078</v>
      </c>
      <c r="L90" s="79">
        <v>8718558</v>
      </c>
      <c r="M90" s="79">
        <f t="shared" si="15"/>
        <v>36</v>
      </c>
      <c r="N90" s="79">
        <f t="shared" si="16"/>
        <v>108</v>
      </c>
      <c r="O90" s="79">
        <f t="shared" si="17"/>
        <v>24</v>
      </c>
      <c r="P90" s="79">
        <f t="shared" si="18"/>
        <v>132</v>
      </c>
      <c r="Q90" s="79">
        <f t="shared" si="19"/>
        <v>140</v>
      </c>
      <c r="R90" s="79">
        <f t="shared" si="20"/>
        <v>8</v>
      </c>
      <c r="S90" s="126">
        <v>1275</v>
      </c>
      <c r="T90" s="109" t="s">
        <v>33</v>
      </c>
    </row>
    <row r="91" spans="1:20" s="50" customFormat="1" ht="20.100000000000001" customHeight="1" x14ac:dyDescent="0.2">
      <c r="A91" s="83">
        <v>3618330</v>
      </c>
      <c r="B91" s="66" t="s">
        <v>256</v>
      </c>
      <c r="C91" s="66" t="s">
        <v>256</v>
      </c>
      <c r="D91" s="66" t="s">
        <v>256</v>
      </c>
      <c r="E91" s="66" t="s">
        <v>256</v>
      </c>
      <c r="F91" s="66" t="s">
        <v>256</v>
      </c>
      <c r="G91" s="112">
        <v>89017</v>
      </c>
      <c r="H91" s="79" t="s">
        <v>347</v>
      </c>
      <c r="I91" s="79" t="s">
        <v>345</v>
      </c>
      <c r="J91" s="66">
        <f>Tabel32[[#This Row],[Artikelnummer gAvilar]]</f>
        <v>89017</v>
      </c>
      <c r="K91" s="79" t="str">
        <f t="shared" si="14"/>
        <v>8718558890173</v>
      </c>
      <c r="L91" s="79">
        <v>8718558</v>
      </c>
      <c r="M91" s="79">
        <f t="shared" si="15"/>
        <v>35</v>
      </c>
      <c r="N91" s="79">
        <f t="shared" si="16"/>
        <v>105</v>
      </c>
      <c r="O91" s="79">
        <f t="shared" si="17"/>
        <v>32</v>
      </c>
      <c r="P91" s="79">
        <f t="shared" si="18"/>
        <v>137</v>
      </c>
      <c r="Q91" s="79">
        <f t="shared" si="19"/>
        <v>140</v>
      </c>
      <c r="R91" s="79">
        <f t="shared" si="20"/>
        <v>3</v>
      </c>
      <c r="S91" s="126">
        <v>1519.25</v>
      </c>
      <c r="T91" s="109" t="s">
        <v>33</v>
      </c>
    </row>
    <row r="92" spans="1:20" s="50" customFormat="1" ht="20.100000000000001" customHeight="1" x14ac:dyDescent="0.2">
      <c r="A92" s="77">
        <v>2862852</v>
      </c>
      <c r="B92" s="66">
        <v>3391539</v>
      </c>
      <c r="C92" s="66" t="s">
        <v>162</v>
      </c>
      <c r="D92" s="66">
        <v>7510765</v>
      </c>
      <c r="E92" s="66">
        <v>7670131</v>
      </c>
      <c r="F92" s="66" t="s">
        <v>256</v>
      </c>
      <c r="G92" s="107">
        <v>80472</v>
      </c>
      <c r="H92" s="79" t="s">
        <v>56</v>
      </c>
      <c r="I92" s="79" t="s">
        <v>10</v>
      </c>
      <c r="J92" s="66">
        <f>Tabel32[[#This Row],[Artikelnummer gAvilar]]</f>
        <v>80472</v>
      </c>
      <c r="K92" s="79" t="str">
        <f t="shared" si="14"/>
        <v>8718558804729</v>
      </c>
      <c r="L92" s="79">
        <v>8718558</v>
      </c>
      <c r="M92" s="79">
        <f t="shared" si="15"/>
        <v>34</v>
      </c>
      <c r="N92" s="79">
        <f t="shared" si="16"/>
        <v>102</v>
      </c>
      <c r="O92" s="79">
        <f t="shared" si="17"/>
        <v>29</v>
      </c>
      <c r="P92" s="79">
        <f t="shared" si="18"/>
        <v>131</v>
      </c>
      <c r="Q92" s="79">
        <f t="shared" si="19"/>
        <v>140</v>
      </c>
      <c r="R92" s="79">
        <f t="shared" si="20"/>
        <v>9</v>
      </c>
      <c r="S92" s="108">
        <v>74</v>
      </c>
      <c r="T92" s="109" t="s">
        <v>12</v>
      </c>
    </row>
    <row r="93" spans="1:20" s="50" customFormat="1" ht="20.100000000000001" customHeight="1" x14ac:dyDescent="0.2">
      <c r="A93" s="77">
        <v>3477924</v>
      </c>
      <c r="B93" s="66">
        <v>3391489</v>
      </c>
      <c r="C93" s="66" t="s">
        <v>138</v>
      </c>
      <c r="D93" s="66">
        <v>7510741</v>
      </c>
      <c r="E93" s="66">
        <v>7670122</v>
      </c>
      <c r="F93" s="66" t="s">
        <v>256</v>
      </c>
      <c r="G93" s="107">
        <v>42271</v>
      </c>
      <c r="H93" s="79" t="s">
        <v>595</v>
      </c>
      <c r="I93" s="79" t="s">
        <v>10</v>
      </c>
      <c r="J93" s="66">
        <f>Tabel32[[#This Row],[Artikelnummer gAvilar]]</f>
        <v>42271</v>
      </c>
      <c r="K93" s="79" t="str">
        <f t="shared" si="14"/>
        <v>8718558422718</v>
      </c>
      <c r="L93" s="79">
        <v>8718558</v>
      </c>
      <c r="M93" s="79">
        <f t="shared" si="15"/>
        <v>27</v>
      </c>
      <c r="N93" s="79">
        <f t="shared" si="16"/>
        <v>81</v>
      </c>
      <c r="O93" s="79">
        <f t="shared" si="17"/>
        <v>31</v>
      </c>
      <c r="P93" s="79">
        <f t="shared" si="18"/>
        <v>112</v>
      </c>
      <c r="Q93" s="79">
        <f t="shared" si="19"/>
        <v>120</v>
      </c>
      <c r="R93" s="79">
        <f t="shared" si="20"/>
        <v>8</v>
      </c>
      <c r="S93" s="128">
        <v>6.65</v>
      </c>
      <c r="T93" s="109" t="s">
        <v>12</v>
      </c>
    </row>
    <row r="94" spans="1:20" s="50" customFormat="1" ht="20.100000000000001" customHeight="1" x14ac:dyDescent="0.2">
      <c r="A94" s="83">
        <v>3618435</v>
      </c>
      <c r="B94" s="66" t="s">
        <v>256</v>
      </c>
      <c r="C94" s="66" t="s">
        <v>256</v>
      </c>
      <c r="D94" s="66" t="s">
        <v>256</v>
      </c>
      <c r="E94" s="66" t="s">
        <v>256</v>
      </c>
      <c r="F94" s="66" t="s">
        <v>256</v>
      </c>
      <c r="G94" s="107">
        <v>89568</v>
      </c>
      <c r="H94" s="79" t="s">
        <v>356</v>
      </c>
      <c r="I94" s="79" t="s">
        <v>345</v>
      </c>
      <c r="J94" s="66">
        <f>Tabel32[[#This Row],[Artikelnummer gAvilar]]</f>
        <v>89568</v>
      </c>
      <c r="K94" s="79" t="str">
        <f t="shared" si="14"/>
        <v>8718558895680</v>
      </c>
      <c r="L94" s="79">
        <v>8718558</v>
      </c>
      <c r="M94" s="79">
        <f t="shared" si="15"/>
        <v>41</v>
      </c>
      <c r="N94" s="79">
        <f t="shared" si="16"/>
        <v>123</v>
      </c>
      <c r="O94" s="79">
        <f t="shared" si="17"/>
        <v>37</v>
      </c>
      <c r="P94" s="79">
        <f t="shared" si="18"/>
        <v>160</v>
      </c>
      <c r="Q94" s="79">
        <f t="shared" si="19"/>
        <v>160</v>
      </c>
      <c r="R94" s="79">
        <f t="shared" si="20"/>
        <v>0</v>
      </c>
      <c r="S94" s="126">
        <v>275</v>
      </c>
      <c r="T94" s="109" t="s">
        <v>33</v>
      </c>
    </row>
    <row r="95" spans="1:20" s="50" customFormat="1" ht="20.100000000000001" customHeight="1" x14ac:dyDescent="0.2">
      <c r="A95" s="83">
        <v>3618407</v>
      </c>
      <c r="B95" s="66" t="s">
        <v>256</v>
      </c>
      <c r="C95" s="66" t="s">
        <v>256</v>
      </c>
      <c r="D95" s="66" t="s">
        <v>256</v>
      </c>
      <c r="E95" s="66" t="s">
        <v>256</v>
      </c>
      <c r="F95" s="66" t="s">
        <v>256</v>
      </c>
      <c r="G95" s="107">
        <v>92005</v>
      </c>
      <c r="H95" s="79" t="s">
        <v>965</v>
      </c>
      <c r="I95" s="79" t="s">
        <v>345</v>
      </c>
      <c r="J95" s="66">
        <f>Tabel32[[#This Row],[Artikelnummer gAvilar]]</f>
        <v>92005</v>
      </c>
      <c r="K95" s="79" t="str">
        <f t="shared" si="14"/>
        <v>8718558920054</v>
      </c>
      <c r="L95" s="79">
        <v>8718558</v>
      </c>
      <c r="M95" s="79">
        <f t="shared" si="15"/>
        <v>34</v>
      </c>
      <c r="N95" s="79">
        <f t="shared" si="16"/>
        <v>102</v>
      </c>
      <c r="O95" s="79">
        <f t="shared" si="17"/>
        <v>24</v>
      </c>
      <c r="P95" s="79">
        <f t="shared" si="18"/>
        <v>126</v>
      </c>
      <c r="Q95" s="79">
        <f t="shared" si="19"/>
        <v>130</v>
      </c>
      <c r="R95" s="79">
        <f t="shared" si="20"/>
        <v>4</v>
      </c>
      <c r="S95" s="126">
        <v>1275</v>
      </c>
      <c r="T95" s="109" t="s">
        <v>33</v>
      </c>
    </row>
    <row r="96" spans="1:20" s="50" customFormat="1" ht="20.100000000000001" customHeight="1" x14ac:dyDescent="0.2">
      <c r="A96" s="83">
        <v>3618414</v>
      </c>
      <c r="B96" s="66" t="s">
        <v>256</v>
      </c>
      <c r="C96" s="66" t="s">
        <v>256</v>
      </c>
      <c r="D96" s="66" t="s">
        <v>256</v>
      </c>
      <c r="E96" s="66" t="s">
        <v>256</v>
      </c>
      <c r="F96" s="66" t="s">
        <v>256</v>
      </c>
      <c r="G96" s="107">
        <v>92006</v>
      </c>
      <c r="H96" s="79" t="s">
        <v>966</v>
      </c>
      <c r="I96" s="79" t="s">
        <v>345</v>
      </c>
      <c r="J96" s="66">
        <f>Tabel32[[#This Row],[Artikelnummer gAvilar]]</f>
        <v>92006</v>
      </c>
      <c r="K96" s="79" t="str">
        <f t="shared" si="14"/>
        <v>8718558920061</v>
      </c>
      <c r="L96" s="79">
        <v>8718558</v>
      </c>
      <c r="M96" s="79">
        <f t="shared" si="15"/>
        <v>35</v>
      </c>
      <c r="N96" s="79">
        <f t="shared" si="16"/>
        <v>105</v>
      </c>
      <c r="O96" s="79">
        <f t="shared" si="17"/>
        <v>24</v>
      </c>
      <c r="P96" s="79">
        <f t="shared" si="18"/>
        <v>129</v>
      </c>
      <c r="Q96" s="79">
        <f t="shared" si="19"/>
        <v>130</v>
      </c>
      <c r="R96" s="79">
        <f t="shared" si="20"/>
        <v>1</v>
      </c>
      <c r="S96" s="126">
        <v>1275</v>
      </c>
      <c r="T96" s="109" t="s">
        <v>33</v>
      </c>
    </row>
    <row r="97" spans="1:20" s="50" customFormat="1" ht="20.100000000000001" customHeight="1" x14ac:dyDescent="0.2">
      <c r="A97" s="83">
        <v>3618421</v>
      </c>
      <c r="B97" s="66" t="s">
        <v>256</v>
      </c>
      <c r="C97" s="66" t="s">
        <v>256</v>
      </c>
      <c r="D97" s="66" t="s">
        <v>256</v>
      </c>
      <c r="E97" s="66" t="s">
        <v>256</v>
      </c>
      <c r="F97" s="66" t="s">
        <v>256</v>
      </c>
      <c r="G97" s="107">
        <v>92007</v>
      </c>
      <c r="H97" s="79" t="s">
        <v>967</v>
      </c>
      <c r="I97" s="79" t="s">
        <v>345</v>
      </c>
      <c r="J97" s="66">
        <f>Tabel32[[#This Row],[Artikelnummer gAvilar]]</f>
        <v>92007</v>
      </c>
      <c r="K97" s="79" t="str">
        <f t="shared" si="14"/>
        <v>8718558920078</v>
      </c>
      <c r="L97" s="79">
        <v>8718558</v>
      </c>
      <c r="M97" s="79">
        <f t="shared" si="15"/>
        <v>36</v>
      </c>
      <c r="N97" s="79">
        <f t="shared" si="16"/>
        <v>108</v>
      </c>
      <c r="O97" s="79">
        <f t="shared" si="17"/>
        <v>24</v>
      </c>
      <c r="P97" s="79">
        <f t="shared" si="18"/>
        <v>132</v>
      </c>
      <c r="Q97" s="79">
        <f t="shared" si="19"/>
        <v>140</v>
      </c>
      <c r="R97" s="79">
        <f t="shared" si="20"/>
        <v>8</v>
      </c>
      <c r="S97" s="126">
        <v>1275</v>
      </c>
      <c r="T97" s="109" t="s">
        <v>33</v>
      </c>
    </row>
    <row r="98" spans="1:20" s="50" customFormat="1" ht="20.100000000000001" customHeight="1" x14ac:dyDescent="0.2">
      <c r="A98" s="83">
        <v>3618344</v>
      </c>
      <c r="B98" s="66" t="s">
        <v>256</v>
      </c>
      <c r="C98" s="66" t="s">
        <v>256</v>
      </c>
      <c r="D98" s="66" t="s">
        <v>256</v>
      </c>
      <c r="E98" s="66" t="s">
        <v>256</v>
      </c>
      <c r="F98" s="66" t="s">
        <v>256</v>
      </c>
      <c r="G98" s="112">
        <v>89019</v>
      </c>
      <c r="H98" s="79" t="s">
        <v>348</v>
      </c>
      <c r="I98" s="79" t="s">
        <v>345</v>
      </c>
      <c r="J98" s="66">
        <f>Tabel32[[#This Row],[Artikelnummer gAvilar]]</f>
        <v>89019</v>
      </c>
      <c r="K98" s="79" t="str">
        <f t="shared" si="14"/>
        <v>8718558890197</v>
      </c>
      <c r="L98" s="79">
        <v>8718558</v>
      </c>
      <c r="M98" s="79">
        <f t="shared" si="15"/>
        <v>37</v>
      </c>
      <c r="N98" s="79">
        <f t="shared" si="16"/>
        <v>111</v>
      </c>
      <c r="O98" s="79">
        <f t="shared" si="17"/>
        <v>32</v>
      </c>
      <c r="P98" s="79">
        <f t="shared" si="18"/>
        <v>143</v>
      </c>
      <c r="Q98" s="79">
        <f t="shared" si="19"/>
        <v>150</v>
      </c>
      <c r="R98" s="79">
        <f t="shared" si="20"/>
        <v>7</v>
      </c>
      <c r="S98" s="126">
        <v>1766.45</v>
      </c>
      <c r="T98" s="109" t="s">
        <v>33</v>
      </c>
    </row>
    <row r="99" spans="1:20" s="50" customFormat="1" ht="20.100000000000001" customHeight="1" x14ac:dyDescent="0.2">
      <c r="A99" s="77">
        <v>2862860</v>
      </c>
      <c r="B99" s="66">
        <v>3391495</v>
      </c>
      <c r="C99" s="66" t="s">
        <v>163</v>
      </c>
      <c r="D99" s="66">
        <v>7510766</v>
      </c>
      <c r="E99" s="66">
        <v>7670132</v>
      </c>
      <c r="F99" s="66" t="s">
        <v>256</v>
      </c>
      <c r="G99" s="107">
        <v>80473</v>
      </c>
      <c r="H99" s="79" t="s">
        <v>57</v>
      </c>
      <c r="I99" s="79" t="s">
        <v>10</v>
      </c>
      <c r="J99" s="66">
        <f>Tabel32[[#This Row],[Artikelnummer gAvilar]]</f>
        <v>80473</v>
      </c>
      <c r="K99" s="79" t="str">
        <f t="shared" si="14"/>
        <v>8718558804736</v>
      </c>
      <c r="L99" s="79">
        <v>8718558</v>
      </c>
      <c r="M99" s="79">
        <f t="shared" si="15"/>
        <v>35</v>
      </c>
      <c r="N99" s="79">
        <f t="shared" si="16"/>
        <v>105</v>
      </c>
      <c r="O99" s="79">
        <f t="shared" si="17"/>
        <v>29</v>
      </c>
      <c r="P99" s="79">
        <f t="shared" si="18"/>
        <v>134</v>
      </c>
      <c r="Q99" s="79">
        <f t="shared" si="19"/>
        <v>140</v>
      </c>
      <c r="R99" s="79">
        <f t="shared" si="20"/>
        <v>6</v>
      </c>
      <c r="S99" s="108">
        <v>79.599999999999994</v>
      </c>
      <c r="T99" s="109" t="s">
        <v>12</v>
      </c>
    </row>
    <row r="100" spans="1:20" s="50" customFormat="1" ht="20.100000000000001" customHeight="1" x14ac:dyDescent="0.2">
      <c r="A100" s="77">
        <v>3477932</v>
      </c>
      <c r="B100" s="66">
        <v>3391478</v>
      </c>
      <c r="C100" s="66" t="s">
        <v>139</v>
      </c>
      <c r="D100" s="66">
        <v>7510742</v>
      </c>
      <c r="E100" s="66">
        <v>7670124</v>
      </c>
      <c r="F100" s="66" t="s">
        <v>256</v>
      </c>
      <c r="G100" s="107">
        <v>42272</v>
      </c>
      <c r="H100" s="79" t="s">
        <v>596</v>
      </c>
      <c r="I100" s="79" t="s">
        <v>10</v>
      </c>
      <c r="J100" s="66">
        <f>Tabel32[[#This Row],[Artikelnummer gAvilar]]</f>
        <v>42272</v>
      </c>
      <c r="K100" s="79" t="str">
        <f t="shared" si="14"/>
        <v>8718558422725</v>
      </c>
      <c r="L100" s="79">
        <v>8718558</v>
      </c>
      <c r="M100" s="79">
        <f t="shared" si="15"/>
        <v>28</v>
      </c>
      <c r="N100" s="79">
        <f t="shared" si="16"/>
        <v>84</v>
      </c>
      <c r="O100" s="79">
        <f t="shared" si="17"/>
        <v>31</v>
      </c>
      <c r="P100" s="79">
        <f t="shared" si="18"/>
        <v>115</v>
      </c>
      <c r="Q100" s="79">
        <f t="shared" si="19"/>
        <v>120</v>
      </c>
      <c r="R100" s="79">
        <f t="shared" si="20"/>
        <v>5</v>
      </c>
      <c r="S100" s="128">
        <v>9.9499999999999993</v>
      </c>
      <c r="T100" s="109" t="s">
        <v>12</v>
      </c>
    </row>
    <row r="101" spans="1:20" s="50" customFormat="1" ht="20.100000000000001" customHeight="1" x14ac:dyDescent="0.2">
      <c r="A101" s="83">
        <v>3618435</v>
      </c>
      <c r="B101" s="66" t="s">
        <v>256</v>
      </c>
      <c r="C101" s="66" t="s">
        <v>256</v>
      </c>
      <c r="D101" s="66" t="s">
        <v>256</v>
      </c>
      <c r="E101" s="66" t="s">
        <v>256</v>
      </c>
      <c r="F101" s="66" t="s">
        <v>256</v>
      </c>
      <c r="G101" s="107">
        <v>89568</v>
      </c>
      <c r="H101" s="79" t="s">
        <v>356</v>
      </c>
      <c r="I101" s="79" t="s">
        <v>345</v>
      </c>
      <c r="J101" s="66">
        <f>Tabel32[[#This Row],[Artikelnummer gAvilar]]</f>
        <v>89568</v>
      </c>
      <c r="K101" s="79" t="str">
        <f t="shared" si="14"/>
        <v>8718558895680</v>
      </c>
      <c r="L101" s="79">
        <v>8718558</v>
      </c>
      <c r="M101" s="79">
        <f t="shared" si="15"/>
        <v>41</v>
      </c>
      <c r="N101" s="79">
        <f t="shared" si="16"/>
        <v>123</v>
      </c>
      <c r="O101" s="79">
        <f t="shared" si="17"/>
        <v>37</v>
      </c>
      <c r="P101" s="79">
        <f t="shared" si="18"/>
        <v>160</v>
      </c>
      <c r="Q101" s="79">
        <f t="shared" si="19"/>
        <v>160</v>
      </c>
      <c r="R101" s="79">
        <f t="shared" si="20"/>
        <v>0</v>
      </c>
      <c r="S101" s="126">
        <v>275</v>
      </c>
      <c r="T101" s="109" t="s">
        <v>33</v>
      </c>
    </row>
    <row r="102" spans="1:20" s="50" customFormat="1" ht="20.100000000000001" customHeight="1" x14ac:dyDescent="0.2">
      <c r="A102" s="83">
        <v>3618407</v>
      </c>
      <c r="B102" s="66" t="s">
        <v>256</v>
      </c>
      <c r="C102" s="66" t="s">
        <v>256</v>
      </c>
      <c r="D102" s="66" t="s">
        <v>256</v>
      </c>
      <c r="E102" s="66" t="s">
        <v>256</v>
      </c>
      <c r="F102" s="66" t="s">
        <v>256</v>
      </c>
      <c r="G102" s="107">
        <v>92005</v>
      </c>
      <c r="H102" s="79" t="s">
        <v>965</v>
      </c>
      <c r="I102" s="79" t="s">
        <v>345</v>
      </c>
      <c r="J102" s="66">
        <f>Tabel32[[#This Row],[Artikelnummer gAvilar]]</f>
        <v>92005</v>
      </c>
      <c r="K102" s="79" t="str">
        <f t="shared" si="14"/>
        <v>8718558920054</v>
      </c>
      <c r="L102" s="79">
        <v>8718558</v>
      </c>
      <c r="M102" s="79">
        <f t="shared" si="15"/>
        <v>34</v>
      </c>
      <c r="N102" s="79">
        <f t="shared" si="16"/>
        <v>102</v>
      </c>
      <c r="O102" s="79">
        <f t="shared" si="17"/>
        <v>24</v>
      </c>
      <c r="P102" s="79">
        <f t="shared" si="18"/>
        <v>126</v>
      </c>
      <c r="Q102" s="79">
        <f t="shared" si="19"/>
        <v>130</v>
      </c>
      <c r="R102" s="79">
        <f t="shared" si="20"/>
        <v>4</v>
      </c>
      <c r="S102" s="126">
        <v>1275</v>
      </c>
      <c r="T102" s="109" t="s">
        <v>33</v>
      </c>
    </row>
    <row r="103" spans="1:20" s="50" customFormat="1" ht="20.100000000000001" customHeight="1" x14ac:dyDescent="0.2">
      <c r="A103" s="83">
        <v>3618414</v>
      </c>
      <c r="B103" s="66" t="s">
        <v>256</v>
      </c>
      <c r="C103" s="66" t="s">
        <v>256</v>
      </c>
      <c r="D103" s="66" t="s">
        <v>256</v>
      </c>
      <c r="E103" s="66" t="s">
        <v>256</v>
      </c>
      <c r="F103" s="66" t="s">
        <v>256</v>
      </c>
      <c r="G103" s="107">
        <v>92006</v>
      </c>
      <c r="H103" s="79" t="s">
        <v>966</v>
      </c>
      <c r="I103" s="79" t="s">
        <v>345</v>
      </c>
      <c r="J103" s="66">
        <f>Tabel32[[#This Row],[Artikelnummer gAvilar]]</f>
        <v>92006</v>
      </c>
      <c r="K103" s="79" t="str">
        <f t="shared" si="14"/>
        <v>8718558920061</v>
      </c>
      <c r="L103" s="79">
        <v>8718558</v>
      </c>
      <c r="M103" s="79">
        <f t="shared" si="15"/>
        <v>35</v>
      </c>
      <c r="N103" s="79">
        <f t="shared" si="16"/>
        <v>105</v>
      </c>
      <c r="O103" s="79">
        <f t="shared" si="17"/>
        <v>24</v>
      </c>
      <c r="P103" s="79">
        <f t="shared" si="18"/>
        <v>129</v>
      </c>
      <c r="Q103" s="79">
        <f t="shared" si="19"/>
        <v>130</v>
      </c>
      <c r="R103" s="79">
        <f t="shared" si="20"/>
        <v>1</v>
      </c>
      <c r="S103" s="126">
        <v>1275</v>
      </c>
      <c r="T103" s="109" t="s">
        <v>33</v>
      </c>
    </row>
    <row r="104" spans="1:20" s="50" customFormat="1" ht="20.100000000000001" customHeight="1" x14ac:dyDescent="0.2">
      <c r="A104" s="83">
        <v>3618421</v>
      </c>
      <c r="B104" s="66" t="s">
        <v>256</v>
      </c>
      <c r="C104" s="66" t="s">
        <v>256</v>
      </c>
      <c r="D104" s="66" t="s">
        <v>256</v>
      </c>
      <c r="E104" s="66" t="s">
        <v>256</v>
      </c>
      <c r="F104" s="66" t="s">
        <v>256</v>
      </c>
      <c r="G104" s="107">
        <v>92007</v>
      </c>
      <c r="H104" s="79" t="s">
        <v>967</v>
      </c>
      <c r="I104" s="79" t="s">
        <v>345</v>
      </c>
      <c r="J104" s="66">
        <f>Tabel32[[#This Row],[Artikelnummer gAvilar]]</f>
        <v>92007</v>
      </c>
      <c r="K104" s="79" t="str">
        <f t="shared" si="14"/>
        <v>8718558920078</v>
      </c>
      <c r="L104" s="79">
        <v>8718558</v>
      </c>
      <c r="M104" s="79">
        <f t="shared" si="15"/>
        <v>36</v>
      </c>
      <c r="N104" s="79">
        <f t="shared" si="16"/>
        <v>108</v>
      </c>
      <c r="O104" s="79">
        <f t="shared" si="17"/>
        <v>24</v>
      </c>
      <c r="P104" s="79">
        <f t="shared" si="18"/>
        <v>132</v>
      </c>
      <c r="Q104" s="79">
        <f t="shared" si="19"/>
        <v>140</v>
      </c>
      <c r="R104" s="79">
        <f t="shared" si="20"/>
        <v>8</v>
      </c>
      <c r="S104" s="126">
        <v>1275</v>
      </c>
      <c r="T104" s="109" t="s">
        <v>33</v>
      </c>
    </row>
    <row r="105" spans="1:20" s="50" customFormat="1" ht="20.100000000000001" customHeight="1" x14ac:dyDescent="0.2">
      <c r="A105" s="83">
        <v>3618351</v>
      </c>
      <c r="B105" s="66" t="s">
        <v>256</v>
      </c>
      <c r="C105" s="66" t="s">
        <v>256</v>
      </c>
      <c r="D105" s="66" t="s">
        <v>256</v>
      </c>
      <c r="E105" s="66" t="s">
        <v>256</v>
      </c>
      <c r="F105" s="66" t="s">
        <v>256</v>
      </c>
      <c r="G105" s="112">
        <v>89025</v>
      </c>
      <c r="H105" s="79" t="s">
        <v>349</v>
      </c>
      <c r="I105" s="79" t="s">
        <v>345</v>
      </c>
      <c r="J105" s="66">
        <f>Tabel32[[#This Row],[Artikelnummer gAvilar]]</f>
        <v>89025</v>
      </c>
      <c r="K105" s="79" t="str">
        <f t="shared" si="14"/>
        <v>8718558890258</v>
      </c>
      <c r="L105" s="79">
        <v>8718558</v>
      </c>
      <c r="M105" s="79">
        <f t="shared" si="15"/>
        <v>33</v>
      </c>
      <c r="N105" s="79">
        <f t="shared" si="16"/>
        <v>99</v>
      </c>
      <c r="O105" s="79">
        <f t="shared" si="17"/>
        <v>33</v>
      </c>
      <c r="P105" s="79">
        <f t="shared" si="18"/>
        <v>132</v>
      </c>
      <c r="Q105" s="79">
        <f t="shared" si="19"/>
        <v>140</v>
      </c>
      <c r="R105" s="79">
        <f t="shared" si="20"/>
        <v>8</v>
      </c>
      <c r="S105" s="126">
        <v>2027.04</v>
      </c>
      <c r="T105" s="109" t="s">
        <v>33</v>
      </c>
    </row>
    <row r="106" spans="1:20" s="50" customFormat="1" ht="20.100000000000001" customHeight="1" x14ac:dyDescent="0.2">
      <c r="A106" s="77">
        <v>2862878</v>
      </c>
      <c r="B106" s="66">
        <v>3391496</v>
      </c>
      <c r="C106" s="66" t="s">
        <v>164</v>
      </c>
      <c r="D106" s="66">
        <v>7510767</v>
      </c>
      <c r="E106" s="66">
        <v>7670133</v>
      </c>
      <c r="F106" s="66" t="s">
        <v>256</v>
      </c>
      <c r="G106" s="107">
        <v>80474</v>
      </c>
      <c r="H106" s="79" t="s">
        <v>58</v>
      </c>
      <c r="I106" s="79" t="s">
        <v>10</v>
      </c>
      <c r="J106" s="66">
        <f>Tabel32[[#This Row],[Artikelnummer gAvilar]]</f>
        <v>80474</v>
      </c>
      <c r="K106" s="79" t="str">
        <f t="shared" si="14"/>
        <v>8718558804743</v>
      </c>
      <c r="L106" s="79">
        <v>8718558</v>
      </c>
      <c r="M106" s="79">
        <f t="shared" si="15"/>
        <v>36</v>
      </c>
      <c r="N106" s="79">
        <f t="shared" si="16"/>
        <v>108</v>
      </c>
      <c r="O106" s="79">
        <f t="shared" si="17"/>
        <v>29</v>
      </c>
      <c r="P106" s="79">
        <f t="shared" si="18"/>
        <v>137</v>
      </c>
      <c r="Q106" s="79">
        <f t="shared" si="19"/>
        <v>140</v>
      </c>
      <c r="R106" s="79">
        <f t="shared" si="20"/>
        <v>3</v>
      </c>
      <c r="S106" s="108">
        <v>88.95</v>
      </c>
      <c r="T106" s="109" t="s">
        <v>12</v>
      </c>
    </row>
    <row r="107" spans="1:20" s="50" customFormat="1" ht="20.100000000000001" customHeight="1" x14ac:dyDescent="0.2">
      <c r="A107" s="77">
        <v>3477940</v>
      </c>
      <c r="B107" s="66">
        <v>3391479</v>
      </c>
      <c r="C107" s="66" t="s">
        <v>140</v>
      </c>
      <c r="D107" s="66">
        <v>7510743</v>
      </c>
      <c r="E107" s="66">
        <v>7670125</v>
      </c>
      <c r="F107" s="66" t="s">
        <v>256</v>
      </c>
      <c r="G107" s="107">
        <v>42278</v>
      </c>
      <c r="H107" s="79" t="s">
        <v>597</v>
      </c>
      <c r="I107" s="79" t="s">
        <v>10</v>
      </c>
      <c r="J107" s="66">
        <f>Tabel32[[#This Row],[Artikelnummer gAvilar]]</f>
        <v>42278</v>
      </c>
      <c r="K107" s="79" t="str">
        <f t="shared" si="14"/>
        <v>8718558422787</v>
      </c>
      <c r="L107" s="79">
        <v>8718558</v>
      </c>
      <c r="M107" s="79">
        <f t="shared" si="15"/>
        <v>34</v>
      </c>
      <c r="N107" s="79">
        <f t="shared" si="16"/>
        <v>102</v>
      </c>
      <c r="O107" s="79">
        <f t="shared" si="17"/>
        <v>31</v>
      </c>
      <c r="P107" s="79">
        <f t="shared" si="18"/>
        <v>133</v>
      </c>
      <c r="Q107" s="79">
        <f t="shared" si="19"/>
        <v>140</v>
      </c>
      <c r="R107" s="79">
        <f t="shared" si="20"/>
        <v>7</v>
      </c>
      <c r="S107" s="128">
        <v>12.05</v>
      </c>
      <c r="T107" s="109" t="s">
        <v>12</v>
      </c>
    </row>
    <row r="108" spans="1:20" s="50" customFormat="1" ht="20.100000000000001" customHeight="1" x14ac:dyDescent="0.2">
      <c r="A108" s="83">
        <v>3618435</v>
      </c>
      <c r="B108" s="66" t="s">
        <v>256</v>
      </c>
      <c r="C108" s="66" t="s">
        <v>256</v>
      </c>
      <c r="D108" s="66" t="s">
        <v>256</v>
      </c>
      <c r="E108" s="66" t="s">
        <v>256</v>
      </c>
      <c r="F108" s="66" t="s">
        <v>256</v>
      </c>
      <c r="G108" s="107">
        <v>89568</v>
      </c>
      <c r="H108" s="79" t="s">
        <v>356</v>
      </c>
      <c r="I108" s="79" t="s">
        <v>345</v>
      </c>
      <c r="J108" s="66">
        <f>Tabel32[[#This Row],[Artikelnummer gAvilar]]</f>
        <v>89568</v>
      </c>
      <c r="K108" s="79" t="str">
        <f t="shared" si="14"/>
        <v>8718558895680</v>
      </c>
      <c r="L108" s="79">
        <v>8718558</v>
      </c>
      <c r="M108" s="79">
        <f t="shared" si="15"/>
        <v>41</v>
      </c>
      <c r="N108" s="79">
        <f t="shared" si="16"/>
        <v>123</v>
      </c>
      <c r="O108" s="79">
        <f t="shared" si="17"/>
        <v>37</v>
      </c>
      <c r="P108" s="79">
        <f t="shared" si="18"/>
        <v>160</v>
      </c>
      <c r="Q108" s="79">
        <f t="shared" si="19"/>
        <v>160</v>
      </c>
      <c r="R108" s="79">
        <f t="shared" si="20"/>
        <v>0</v>
      </c>
      <c r="S108" s="126">
        <v>275</v>
      </c>
      <c r="T108" s="109" t="s">
        <v>33</v>
      </c>
    </row>
    <row r="109" spans="1:20" s="50" customFormat="1" ht="20.100000000000001" customHeight="1" x14ac:dyDescent="0.2">
      <c r="A109" s="83">
        <v>3618407</v>
      </c>
      <c r="B109" s="66" t="s">
        <v>256</v>
      </c>
      <c r="C109" s="66" t="s">
        <v>256</v>
      </c>
      <c r="D109" s="66" t="s">
        <v>256</v>
      </c>
      <c r="E109" s="66" t="s">
        <v>256</v>
      </c>
      <c r="F109" s="66" t="s">
        <v>256</v>
      </c>
      <c r="G109" s="107">
        <v>92005</v>
      </c>
      <c r="H109" s="79" t="s">
        <v>965</v>
      </c>
      <c r="I109" s="79" t="s">
        <v>345</v>
      </c>
      <c r="J109" s="66">
        <f>Tabel32[[#This Row],[Artikelnummer gAvilar]]</f>
        <v>92005</v>
      </c>
      <c r="K109" s="79" t="str">
        <f t="shared" ref="K109:K140" si="21">L109&amp;J109&amp;R109</f>
        <v>8718558920054</v>
      </c>
      <c r="L109" s="79">
        <v>8718558</v>
      </c>
      <c r="M109" s="79">
        <f t="shared" ref="M109:M140" si="22">(SUM(LEFT(J109,1),LEFT(J109,3),RIGHT(J109,1))-(10*(LEFT(J109,2)))+7+8+5)</f>
        <v>34</v>
      </c>
      <c r="N109" s="79">
        <f t="shared" ref="N109:N140" si="23">3*M109</f>
        <v>102</v>
      </c>
      <c r="O109" s="79">
        <f t="shared" ref="O109:O140" si="24">SUM(LEFT(J109,2)-(10*LEFT(J109,1)))+LEFT(J109,4)-(10*LEFT(J109,3))+8+1+5+8</f>
        <v>24</v>
      </c>
      <c r="P109" s="79">
        <f t="shared" ref="P109:P140" si="25">N109+O109</f>
        <v>126</v>
      </c>
      <c r="Q109" s="79">
        <f t="shared" ref="Q109:Q140" si="26">CEILING(P109,10)</f>
        <v>130</v>
      </c>
      <c r="R109" s="79">
        <f t="shared" ref="R109:R140" si="27">Q109-P109</f>
        <v>4</v>
      </c>
      <c r="S109" s="126">
        <v>1275</v>
      </c>
      <c r="T109" s="109" t="s">
        <v>33</v>
      </c>
    </row>
    <row r="110" spans="1:20" s="50" customFormat="1" ht="20.100000000000001" customHeight="1" x14ac:dyDescent="0.2">
      <c r="A110" s="83">
        <v>3618414</v>
      </c>
      <c r="B110" s="66" t="s">
        <v>256</v>
      </c>
      <c r="C110" s="66" t="s">
        <v>256</v>
      </c>
      <c r="D110" s="66" t="s">
        <v>256</v>
      </c>
      <c r="E110" s="66" t="s">
        <v>256</v>
      </c>
      <c r="F110" s="66" t="s">
        <v>256</v>
      </c>
      <c r="G110" s="107">
        <v>92006</v>
      </c>
      <c r="H110" s="79" t="s">
        <v>966</v>
      </c>
      <c r="I110" s="79" t="s">
        <v>345</v>
      </c>
      <c r="J110" s="66">
        <f>Tabel32[[#This Row],[Artikelnummer gAvilar]]</f>
        <v>92006</v>
      </c>
      <c r="K110" s="79" t="str">
        <f t="shared" si="21"/>
        <v>8718558920061</v>
      </c>
      <c r="L110" s="79">
        <v>8718558</v>
      </c>
      <c r="M110" s="79">
        <f t="shared" si="22"/>
        <v>35</v>
      </c>
      <c r="N110" s="79">
        <f t="shared" si="23"/>
        <v>105</v>
      </c>
      <c r="O110" s="79">
        <f t="shared" si="24"/>
        <v>24</v>
      </c>
      <c r="P110" s="79">
        <f t="shared" si="25"/>
        <v>129</v>
      </c>
      <c r="Q110" s="79">
        <f t="shared" si="26"/>
        <v>130</v>
      </c>
      <c r="R110" s="79">
        <f t="shared" si="27"/>
        <v>1</v>
      </c>
      <c r="S110" s="126">
        <v>1275</v>
      </c>
      <c r="T110" s="109" t="s">
        <v>33</v>
      </c>
    </row>
    <row r="111" spans="1:20" s="50" customFormat="1" ht="20.100000000000001" customHeight="1" x14ac:dyDescent="0.2">
      <c r="A111" s="83">
        <v>3618421</v>
      </c>
      <c r="B111" s="66" t="s">
        <v>256</v>
      </c>
      <c r="C111" s="66" t="s">
        <v>256</v>
      </c>
      <c r="D111" s="66" t="s">
        <v>256</v>
      </c>
      <c r="E111" s="66" t="s">
        <v>256</v>
      </c>
      <c r="F111" s="66" t="s">
        <v>256</v>
      </c>
      <c r="G111" s="107">
        <v>92007</v>
      </c>
      <c r="H111" s="79" t="s">
        <v>967</v>
      </c>
      <c r="I111" s="79" t="s">
        <v>345</v>
      </c>
      <c r="J111" s="66">
        <f>Tabel32[[#This Row],[Artikelnummer gAvilar]]</f>
        <v>92007</v>
      </c>
      <c r="K111" s="79" t="str">
        <f t="shared" si="21"/>
        <v>8718558920078</v>
      </c>
      <c r="L111" s="79">
        <v>8718558</v>
      </c>
      <c r="M111" s="79">
        <f t="shared" si="22"/>
        <v>36</v>
      </c>
      <c r="N111" s="79">
        <f t="shared" si="23"/>
        <v>108</v>
      </c>
      <c r="O111" s="79">
        <f t="shared" si="24"/>
        <v>24</v>
      </c>
      <c r="P111" s="79">
        <f t="shared" si="25"/>
        <v>132</v>
      </c>
      <c r="Q111" s="79">
        <f t="shared" si="26"/>
        <v>140</v>
      </c>
      <c r="R111" s="79">
        <f t="shared" si="27"/>
        <v>8</v>
      </c>
      <c r="S111" s="126">
        <v>1275</v>
      </c>
      <c r="T111" s="109" t="s">
        <v>33</v>
      </c>
    </row>
    <row r="112" spans="1:20" s="50" customFormat="1" ht="20.100000000000001" customHeight="1" x14ac:dyDescent="0.2">
      <c r="A112" s="83">
        <v>3618358</v>
      </c>
      <c r="B112" s="66" t="s">
        <v>256</v>
      </c>
      <c r="C112" s="66" t="s">
        <v>256</v>
      </c>
      <c r="D112" s="66" t="s">
        <v>256</v>
      </c>
      <c r="E112" s="66" t="s">
        <v>256</v>
      </c>
      <c r="F112" s="66" t="s">
        <v>256</v>
      </c>
      <c r="G112" s="112">
        <v>89033</v>
      </c>
      <c r="H112" s="79" t="s">
        <v>350</v>
      </c>
      <c r="I112" s="79" t="s">
        <v>345</v>
      </c>
      <c r="J112" s="66">
        <f>Tabel32[[#This Row],[Artikelnummer gAvilar]]</f>
        <v>89033</v>
      </c>
      <c r="K112" s="79" t="str">
        <f t="shared" si="21"/>
        <v>8718558890333</v>
      </c>
      <c r="L112" s="79">
        <v>8718558</v>
      </c>
      <c r="M112" s="79">
        <f t="shared" si="22"/>
        <v>31</v>
      </c>
      <c r="N112" s="79">
        <f t="shared" si="23"/>
        <v>93</v>
      </c>
      <c r="O112" s="79">
        <f t="shared" si="24"/>
        <v>34</v>
      </c>
      <c r="P112" s="79">
        <f t="shared" si="25"/>
        <v>127</v>
      </c>
      <c r="Q112" s="79">
        <f t="shared" si="26"/>
        <v>130</v>
      </c>
      <c r="R112" s="79">
        <f t="shared" si="27"/>
        <v>3</v>
      </c>
      <c r="S112" s="126">
        <v>3675</v>
      </c>
      <c r="T112" s="109" t="s">
        <v>33</v>
      </c>
    </row>
    <row r="113" spans="1:20" s="50" customFormat="1" ht="20.100000000000001" customHeight="1" x14ac:dyDescent="0.2">
      <c r="A113" s="77">
        <v>2862878</v>
      </c>
      <c r="B113" s="66">
        <v>3391496</v>
      </c>
      <c r="C113" s="66" t="s">
        <v>164</v>
      </c>
      <c r="D113" s="66">
        <v>7510767</v>
      </c>
      <c r="E113" s="66">
        <v>7670133</v>
      </c>
      <c r="F113" s="66" t="s">
        <v>256</v>
      </c>
      <c r="G113" s="107">
        <v>80474</v>
      </c>
      <c r="H113" s="79" t="s">
        <v>58</v>
      </c>
      <c r="I113" s="79" t="s">
        <v>10</v>
      </c>
      <c r="J113" s="66">
        <f>Tabel32[[#This Row],[Artikelnummer gAvilar]]</f>
        <v>80474</v>
      </c>
      <c r="K113" s="79" t="str">
        <f t="shared" si="21"/>
        <v>8718558804743</v>
      </c>
      <c r="L113" s="79">
        <v>8718558</v>
      </c>
      <c r="M113" s="79">
        <f t="shared" si="22"/>
        <v>36</v>
      </c>
      <c r="N113" s="79">
        <f t="shared" si="23"/>
        <v>108</v>
      </c>
      <c r="O113" s="79">
        <f t="shared" si="24"/>
        <v>29</v>
      </c>
      <c r="P113" s="79">
        <f t="shared" si="25"/>
        <v>137</v>
      </c>
      <c r="Q113" s="79">
        <f t="shared" si="26"/>
        <v>140</v>
      </c>
      <c r="R113" s="79">
        <f t="shared" si="27"/>
        <v>3</v>
      </c>
      <c r="S113" s="108">
        <v>88.95</v>
      </c>
      <c r="T113" s="109" t="s">
        <v>12</v>
      </c>
    </row>
    <row r="114" spans="1:20" s="50" customFormat="1" ht="20.100000000000001" customHeight="1" x14ac:dyDescent="0.2">
      <c r="A114" s="77">
        <v>3477940</v>
      </c>
      <c r="B114" s="66">
        <v>3391479</v>
      </c>
      <c r="C114" s="66" t="s">
        <v>140</v>
      </c>
      <c r="D114" s="66">
        <v>7510743</v>
      </c>
      <c r="E114" s="66">
        <v>7670125</v>
      </c>
      <c r="F114" s="66" t="s">
        <v>256</v>
      </c>
      <c r="G114" s="107">
        <v>42278</v>
      </c>
      <c r="H114" s="79" t="s">
        <v>597</v>
      </c>
      <c r="I114" s="79" t="s">
        <v>10</v>
      </c>
      <c r="J114" s="66">
        <f>Tabel32[[#This Row],[Artikelnummer gAvilar]]</f>
        <v>42278</v>
      </c>
      <c r="K114" s="79" t="str">
        <f t="shared" si="21"/>
        <v>8718558422787</v>
      </c>
      <c r="L114" s="79">
        <v>8718558</v>
      </c>
      <c r="M114" s="79">
        <f t="shared" si="22"/>
        <v>34</v>
      </c>
      <c r="N114" s="79">
        <f t="shared" si="23"/>
        <v>102</v>
      </c>
      <c r="O114" s="79">
        <f t="shared" si="24"/>
        <v>31</v>
      </c>
      <c r="P114" s="79">
        <f t="shared" si="25"/>
        <v>133</v>
      </c>
      <c r="Q114" s="79">
        <f t="shared" si="26"/>
        <v>140</v>
      </c>
      <c r="R114" s="79">
        <f t="shared" si="27"/>
        <v>7</v>
      </c>
      <c r="S114" s="128">
        <v>12.05</v>
      </c>
      <c r="T114" s="109" t="s">
        <v>12</v>
      </c>
    </row>
    <row r="115" spans="1:20" s="50" customFormat="1" ht="20.100000000000001" customHeight="1" x14ac:dyDescent="0.2">
      <c r="A115" s="83">
        <v>3618435</v>
      </c>
      <c r="B115" s="66" t="s">
        <v>256</v>
      </c>
      <c r="C115" s="66" t="s">
        <v>256</v>
      </c>
      <c r="D115" s="66" t="s">
        <v>256</v>
      </c>
      <c r="E115" s="66" t="s">
        <v>256</v>
      </c>
      <c r="F115" s="66" t="s">
        <v>256</v>
      </c>
      <c r="G115" s="107">
        <v>89568</v>
      </c>
      <c r="H115" s="79" t="s">
        <v>356</v>
      </c>
      <c r="I115" s="79" t="s">
        <v>345</v>
      </c>
      <c r="J115" s="66">
        <f>Tabel32[[#This Row],[Artikelnummer gAvilar]]</f>
        <v>89568</v>
      </c>
      <c r="K115" s="79" t="str">
        <f t="shared" si="21"/>
        <v>8718558895680</v>
      </c>
      <c r="L115" s="79">
        <v>8718558</v>
      </c>
      <c r="M115" s="79">
        <f t="shared" si="22"/>
        <v>41</v>
      </c>
      <c r="N115" s="79">
        <f t="shared" si="23"/>
        <v>123</v>
      </c>
      <c r="O115" s="79">
        <f t="shared" si="24"/>
        <v>37</v>
      </c>
      <c r="P115" s="79">
        <f t="shared" si="25"/>
        <v>160</v>
      </c>
      <c r="Q115" s="79">
        <f t="shared" si="26"/>
        <v>160</v>
      </c>
      <c r="R115" s="79">
        <f t="shared" si="27"/>
        <v>0</v>
      </c>
      <c r="S115" s="126">
        <v>275</v>
      </c>
      <c r="T115" s="109" t="s">
        <v>33</v>
      </c>
    </row>
    <row r="116" spans="1:20" s="50" customFormat="1" ht="20.100000000000001" customHeight="1" x14ac:dyDescent="0.2">
      <c r="A116" s="83">
        <v>3618407</v>
      </c>
      <c r="B116" s="66" t="s">
        <v>256</v>
      </c>
      <c r="C116" s="66" t="s">
        <v>256</v>
      </c>
      <c r="D116" s="66" t="s">
        <v>256</v>
      </c>
      <c r="E116" s="66" t="s">
        <v>256</v>
      </c>
      <c r="F116" s="66" t="s">
        <v>256</v>
      </c>
      <c r="G116" s="107">
        <v>92005</v>
      </c>
      <c r="H116" s="79" t="s">
        <v>965</v>
      </c>
      <c r="I116" s="79" t="s">
        <v>345</v>
      </c>
      <c r="J116" s="66">
        <f>Tabel32[[#This Row],[Artikelnummer gAvilar]]</f>
        <v>92005</v>
      </c>
      <c r="K116" s="79" t="str">
        <f t="shared" si="21"/>
        <v>8718558920054</v>
      </c>
      <c r="L116" s="79">
        <v>8718558</v>
      </c>
      <c r="M116" s="79">
        <f t="shared" si="22"/>
        <v>34</v>
      </c>
      <c r="N116" s="79">
        <f t="shared" si="23"/>
        <v>102</v>
      </c>
      <c r="O116" s="79">
        <f t="shared" si="24"/>
        <v>24</v>
      </c>
      <c r="P116" s="79">
        <f t="shared" si="25"/>
        <v>126</v>
      </c>
      <c r="Q116" s="79">
        <f t="shared" si="26"/>
        <v>130</v>
      </c>
      <c r="R116" s="79">
        <f t="shared" si="27"/>
        <v>4</v>
      </c>
      <c r="S116" s="126">
        <v>1275</v>
      </c>
      <c r="T116" s="109" t="s">
        <v>33</v>
      </c>
    </row>
    <row r="117" spans="1:20" s="50" customFormat="1" ht="20.100000000000001" customHeight="1" x14ac:dyDescent="0.2">
      <c r="A117" s="83">
        <v>3618414</v>
      </c>
      <c r="B117" s="66" t="s">
        <v>256</v>
      </c>
      <c r="C117" s="66" t="s">
        <v>256</v>
      </c>
      <c r="D117" s="66" t="s">
        <v>256</v>
      </c>
      <c r="E117" s="66" t="s">
        <v>256</v>
      </c>
      <c r="F117" s="66" t="s">
        <v>256</v>
      </c>
      <c r="G117" s="107">
        <v>92006</v>
      </c>
      <c r="H117" s="79" t="s">
        <v>966</v>
      </c>
      <c r="I117" s="79" t="s">
        <v>345</v>
      </c>
      <c r="J117" s="66">
        <f>Tabel32[[#This Row],[Artikelnummer gAvilar]]</f>
        <v>92006</v>
      </c>
      <c r="K117" s="79" t="str">
        <f t="shared" si="21"/>
        <v>8718558920061</v>
      </c>
      <c r="L117" s="79">
        <v>8718558</v>
      </c>
      <c r="M117" s="79">
        <f t="shared" si="22"/>
        <v>35</v>
      </c>
      <c r="N117" s="79">
        <f t="shared" si="23"/>
        <v>105</v>
      </c>
      <c r="O117" s="79">
        <f t="shared" si="24"/>
        <v>24</v>
      </c>
      <c r="P117" s="79">
        <f t="shared" si="25"/>
        <v>129</v>
      </c>
      <c r="Q117" s="79">
        <f t="shared" si="26"/>
        <v>130</v>
      </c>
      <c r="R117" s="79">
        <f t="shared" si="27"/>
        <v>1</v>
      </c>
      <c r="S117" s="126">
        <v>1275</v>
      </c>
      <c r="T117" s="109" t="s">
        <v>33</v>
      </c>
    </row>
    <row r="118" spans="1:20" s="50" customFormat="1" ht="20.100000000000001" customHeight="1" x14ac:dyDescent="0.2">
      <c r="A118" s="83">
        <v>3618421</v>
      </c>
      <c r="B118" s="66" t="s">
        <v>256</v>
      </c>
      <c r="C118" s="66" t="s">
        <v>256</v>
      </c>
      <c r="D118" s="66" t="s">
        <v>256</v>
      </c>
      <c r="E118" s="66" t="s">
        <v>256</v>
      </c>
      <c r="F118" s="66" t="s">
        <v>256</v>
      </c>
      <c r="G118" s="107">
        <v>92007</v>
      </c>
      <c r="H118" s="79" t="s">
        <v>967</v>
      </c>
      <c r="I118" s="79" t="s">
        <v>345</v>
      </c>
      <c r="J118" s="66">
        <f>Tabel32[[#This Row],[Artikelnummer gAvilar]]</f>
        <v>92007</v>
      </c>
      <c r="K118" s="79" t="str">
        <f t="shared" si="21"/>
        <v>8718558920078</v>
      </c>
      <c r="L118" s="79">
        <v>8718558</v>
      </c>
      <c r="M118" s="79">
        <f t="shared" si="22"/>
        <v>36</v>
      </c>
      <c r="N118" s="79">
        <f t="shared" si="23"/>
        <v>108</v>
      </c>
      <c r="O118" s="79">
        <f t="shared" si="24"/>
        <v>24</v>
      </c>
      <c r="P118" s="79">
        <f t="shared" si="25"/>
        <v>132</v>
      </c>
      <c r="Q118" s="79">
        <f t="shared" si="26"/>
        <v>140</v>
      </c>
      <c r="R118" s="79">
        <f t="shared" si="27"/>
        <v>8</v>
      </c>
      <c r="S118" s="126">
        <v>1275</v>
      </c>
      <c r="T118" s="109" t="s">
        <v>33</v>
      </c>
    </row>
    <row r="119" spans="1:20" s="50" customFormat="1" ht="20.100000000000001" customHeight="1" x14ac:dyDescent="0.2">
      <c r="A119" s="83">
        <v>3618365</v>
      </c>
      <c r="B119" s="66" t="s">
        <v>256</v>
      </c>
      <c r="C119" s="66" t="s">
        <v>256</v>
      </c>
      <c r="D119" s="66" t="s">
        <v>256</v>
      </c>
      <c r="E119" s="66" t="s">
        <v>256</v>
      </c>
      <c r="F119" s="66" t="s">
        <v>256</v>
      </c>
      <c r="G119" s="112">
        <v>89086</v>
      </c>
      <c r="H119" s="79" t="s">
        <v>351</v>
      </c>
      <c r="I119" s="79" t="s">
        <v>345</v>
      </c>
      <c r="J119" s="66">
        <f>Tabel32[[#This Row],[Artikelnummer gAvilar]]</f>
        <v>89086</v>
      </c>
      <c r="K119" s="79" t="str">
        <f t="shared" si="21"/>
        <v>8718558890869</v>
      </c>
      <c r="L119" s="79">
        <v>8718558</v>
      </c>
      <c r="M119" s="79">
        <f t="shared" si="22"/>
        <v>34</v>
      </c>
      <c r="N119" s="79">
        <f t="shared" si="23"/>
        <v>102</v>
      </c>
      <c r="O119" s="79">
        <f t="shared" si="24"/>
        <v>39</v>
      </c>
      <c r="P119" s="79">
        <f t="shared" si="25"/>
        <v>141</v>
      </c>
      <c r="Q119" s="79">
        <f t="shared" si="26"/>
        <v>150</v>
      </c>
      <c r="R119" s="79">
        <f t="shared" si="27"/>
        <v>9</v>
      </c>
      <c r="S119" s="126">
        <v>2285</v>
      </c>
      <c r="T119" s="109" t="s">
        <v>33</v>
      </c>
    </row>
    <row r="120" spans="1:20" s="50" customFormat="1" ht="20.100000000000001" customHeight="1" x14ac:dyDescent="0.2">
      <c r="A120" s="77">
        <v>3477924</v>
      </c>
      <c r="B120" s="66">
        <v>3391489</v>
      </c>
      <c r="C120" s="66" t="s">
        <v>138</v>
      </c>
      <c r="D120" s="66">
        <v>7510741</v>
      </c>
      <c r="E120" s="66">
        <v>7670122</v>
      </c>
      <c r="F120" s="66" t="s">
        <v>256</v>
      </c>
      <c r="G120" s="107">
        <v>42271</v>
      </c>
      <c r="H120" s="79" t="s">
        <v>604</v>
      </c>
      <c r="I120" s="79" t="s">
        <v>10</v>
      </c>
      <c r="J120" s="66">
        <f>Tabel32[[#This Row],[Artikelnummer gAvilar]]</f>
        <v>42271</v>
      </c>
      <c r="K120" s="79" t="str">
        <f t="shared" si="21"/>
        <v>8718558422718</v>
      </c>
      <c r="L120" s="79">
        <v>8718558</v>
      </c>
      <c r="M120" s="79">
        <f t="shared" si="22"/>
        <v>27</v>
      </c>
      <c r="N120" s="79">
        <f t="shared" si="23"/>
        <v>81</v>
      </c>
      <c r="O120" s="79">
        <f t="shared" si="24"/>
        <v>31</v>
      </c>
      <c r="P120" s="79">
        <f t="shared" si="25"/>
        <v>112</v>
      </c>
      <c r="Q120" s="79">
        <f t="shared" si="26"/>
        <v>120</v>
      </c>
      <c r="R120" s="79">
        <f t="shared" si="27"/>
        <v>8</v>
      </c>
      <c r="S120" s="128">
        <v>6.65</v>
      </c>
      <c r="T120" s="109" t="s">
        <v>12</v>
      </c>
    </row>
    <row r="121" spans="1:20" s="50" customFormat="1" ht="20.100000000000001" customHeight="1" x14ac:dyDescent="0.2">
      <c r="A121" s="83">
        <v>3618435</v>
      </c>
      <c r="B121" s="66" t="s">
        <v>256</v>
      </c>
      <c r="C121" s="66" t="s">
        <v>256</v>
      </c>
      <c r="D121" s="66" t="s">
        <v>256</v>
      </c>
      <c r="E121" s="66" t="s">
        <v>256</v>
      </c>
      <c r="F121" s="66" t="s">
        <v>256</v>
      </c>
      <c r="G121" s="107">
        <v>89568</v>
      </c>
      <c r="H121" s="79" t="s">
        <v>356</v>
      </c>
      <c r="I121" s="79" t="s">
        <v>345</v>
      </c>
      <c r="J121" s="66">
        <f>Tabel32[[#This Row],[Artikelnummer gAvilar]]</f>
        <v>89568</v>
      </c>
      <c r="K121" s="79" t="str">
        <f t="shared" si="21"/>
        <v>8718558895680</v>
      </c>
      <c r="L121" s="79">
        <v>8718558</v>
      </c>
      <c r="M121" s="79">
        <f t="shared" si="22"/>
        <v>41</v>
      </c>
      <c r="N121" s="79">
        <f t="shared" si="23"/>
        <v>123</v>
      </c>
      <c r="O121" s="79">
        <f t="shared" si="24"/>
        <v>37</v>
      </c>
      <c r="P121" s="79">
        <f t="shared" si="25"/>
        <v>160</v>
      </c>
      <c r="Q121" s="79">
        <f t="shared" si="26"/>
        <v>160</v>
      </c>
      <c r="R121" s="79">
        <f t="shared" si="27"/>
        <v>0</v>
      </c>
      <c r="S121" s="126">
        <v>275</v>
      </c>
      <c r="T121" s="109" t="s">
        <v>33</v>
      </c>
    </row>
    <row r="122" spans="1:20" s="50" customFormat="1" ht="20.100000000000001" customHeight="1" x14ac:dyDescent="0.2">
      <c r="A122" s="83">
        <v>3618407</v>
      </c>
      <c r="B122" s="66" t="s">
        <v>256</v>
      </c>
      <c r="C122" s="66" t="s">
        <v>256</v>
      </c>
      <c r="D122" s="66" t="s">
        <v>256</v>
      </c>
      <c r="E122" s="66" t="s">
        <v>256</v>
      </c>
      <c r="F122" s="66" t="s">
        <v>256</v>
      </c>
      <c r="G122" s="107">
        <v>92005</v>
      </c>
      <c r="H122" s="79" t="s">
        <v>965</v>
      </c>
      <c r="I122" s="79" t="s">
        <v>345</v>
      </c>
      <c r="J122" s="66">
        <f>Tabel32[[#This Row],[Artikelnummer gAvilar]]</f>
        <v>92005</v>
      </c>
      <c r="K122" s="79" t="str">
        <f t="shared" si="21"/>
        <v>8718558920054</v>
      </c>
      <c r="L122" s="79">
        <v>8718558</v>
      </c>
      <c r="M122" s="79">
        <f t="shared" si="22"/>
        <v>34</v>
      </c>
      <c r="N122" s="79">
        <f t="shared" si="23"/>
        <v>102</v>
      </c>
      <c r="O122" s="79">
        <f t="shared" si="24"/>
        <v>24</v>
      </c>
      <c r="P122" s="79">
        <f t="shared" si="25"/>
        <v>126</v>
      </c>
      <c r="Q122" s="79">
        <f t="shared" si="26"/>
        <v>130</v>
      </c>
      <c r="R122" s="79">
        <f t="shared" si="27"/>
        <v>4</v>
      </c>
      <c r="S122" s="126">
        <v>1275</v>
      </c>
      <c r="T122" s="109" t="s">
        <v>33</v>
      </c>
    </row>
    <row r="123" spans="1:20" s="50" customFormat="1" ht="20.100000000000001" customHeight="1" x14ac:dyDescent="0.2">
      <c r="A123" s="83">
        <v>3618414</v>
      </c>
      <c r="B123" s="66" t="s">
        <v>256</v>
      </c>
      <c r="C123" s="66" t="s">
        <v>256</v>
      </c>
      <c r="D123" s="66" t="s">
        <v>256</v>
      </c>
      <c r="E123" s="66" t="s">
        <v>256</v>
      </c>
      <c r="F123" s="66" t="s">
        <v>256</v>
      </c>
      <c r="G123" s="107">
        <v>92006</v>
      </c>
      <c r="H123" s="79" t="s">
        <v>966</v>
      </c>
      <c r="I123" s="79" t="s">
        <v>345</v>
      </c>
      <c r="J123" s="66">
        <f>Tabel32[[#This Row],[Artikelnummer gAvilar]]</f>
        <v>92006</v>
      </c>
      <c r="K123" s="79" t="str">
        <f t="shared" si="21"/>
        <v>8718558920061</v>
      </c>
      <c r="L123" s="79">
        <v>8718558</v>
      </c>
      <c r="M123" s="79">
        <f t="shared" si="22"/>
        <v>35</v>
      </c>
      <c r="N123" s="79">
        <f t="shared" si="23"/>
        <v>105</v>
      </c>
      <c r="O123" s="79">
        <f t="shared" si="24"/>
        <v>24</v>
      </c>
      <c r="P123" s="79">
        <f t="shared" si="25"/>
        <v>129</v>
      </c>
      <c r="Q123" s="79">
        <f t="shared" si="26"/>
        <v>130</v>
      </c>
      <c r="R123" s="79">
        <f t="shared" si="27"/>
        <v>1</v>
      </c>
      <c r="S123" s="126">
        <v>1275</v>
      </c>
      <c r="T123" s="109" t="s">
        <v>33</v>
      </c>
    </row>
    <row r="124" spans="1:20" s="50" customFormat="1" ht="20.100000000000001" customHeight="1" x14ac:dyDescent="0.2">
      <c r="A124" s="83">
        <v>3618421</v>
      </c>
      <c r="B124" s="66" t="s">
        <v>256</v>
      </c>
      <c r="C124" s="66" t="s">
        <v>256</v>
      </c>
      <c r="D124" s="66" t="s">
        <v>256</v>
      </c>
      <c r="E124" s="66" t="s">
        <v>256</v>
      </c>
      <c r="F124" s="66" t="s">
        <v>256</v>
      </c>
      <c r="G124" s="107">
        <v>92007</v>
      </c>
      <c r="H124" s="79" t="s">
        <v>967</v>
      </c>
      <c r="I124" s="79" t="s">
        <v>345</v>
      </c>
      <c r="J124" s="66">
        <f>Tabel32[[#This Row],[Artikelnummer gAvilar]]</f>
        <v>92007</v>
      </c>
      <c r="K124" s="79" t="str">
        <f t="shared" si="21"/>
        <v>8718558920078</v>
      </c>
      <c r="L124" s="79">
        <v>8718558</v>
      </c>
      <c r="M124" s="79">
        <f t="shared" si="22"/>
        <v>36</v>
      </c>
      <c r="N124" s="79">
        <f t="shared" si="23"/>
        <v>108</v>
      </c>
      <c r="O124" s="79">
        <f t="shared" si="24"/>
        <v>24</v>
      </c>
      <c r="P124" s="79">
        <f t="shared" si="25"/>
        <v>132</v>
      </c>
      <c r="Q124" s="79">
        <f t="shared" si="26"/>
        <v>140</v>
      </c>
      <c r="R124" s="79">
        <f t="shared" si="27"/>
        <v>8</v>
      </c>
      <c r="S124" s="126">
        <v>1275</v>
      </c>
      <c r="T124" s="109" t="s">
        <v>33</v>
      </c>
    </row>
    <row r="125" spans="1:20" s="50" customFormat="1" ht="20.100000000000001" customHeight="1" x14ac:dyDescent="0.2">
      <c r="A125" s="83">
        <v>3618372</v>
      </c>
      <c r="B125" s="66" t="s">
        <v>256</v>
      </c>
      <c r="C125" s="66" t="s">
        <v>256</v>
      </c>
      <c r="D125" s="66" t="s">
        <v>256</v>
      </c>
      <c r="E125" s="66" t="s">
        <v>256</v>
      </c>
      <c r="F125" s="66" t="s">
        <v>256</v>
      </c>
      <c r="G125" s="112">
        <v>89068</v>
      </c>
      <c r="H125" s="79" t="s">
        <v>352</v>
      </c>
      <c r="I125" s="79" t="s">
        <v>345</v>
      </c>
      <c r="J125" s="66">
        <f>Tabel32[[#This Row],[Artikelnummer gAvilar]]</f>
        <v>89068</v>
      </c>
      <c r="K125" s="79" t="str">
        <f t="shared" si="21"/>
        <v>8718558890685</v>
      </c>
      <c r="L125" s="79">
        <v>8718558</v>
      </c>
      <c r="M125" s="79">
        <f t="shared" si="22"/>
        <v>36</v>
      </c>
      <c r="N125" s="79">
        <f t="shared" si="23"/>
        <v>108</v>
      </c>
      <c r="O125" s="79">
        <f t="shared" si="24"/>
        <v>37</v>
      </c>
      <c r="P125" s="79">
        <f t="shared" si="25"/>
        <v>145</v>
      </c>
      <c r="Q125" s="79">
        <f t="shared" si="26"/>
        <v>150</v>
      </c>
      <c r="R125" s="79">
        <f t="shared" si="27"/>
        <v>5</v>
      </c>
      <c r="S125" s="126">
        <v>2095</v>
      </c>
      <c r="T125" s="109" t="s">
        <v>33</v>
      </c>
    </row>
    <row r="126" spans="1:20" s="50" customFormat="1" ht="20.100000000000001" customHeight="1" x14ac:dyDescent="0.2">
      <c r="A126" s="77">
        <v>3477932</v>
      </c>
      <c r="B126" s="66">
        <v>3391478</v>
      </c>
      <c r="C126" s="66" t="s">
        <v>139</v>
      </c>
      <c r="D126" s="66">
        <v>7510742</v>
      </c>
      <c r="E126" s="66">
        <v>7670124</v>
      </c>
      <c r="F126" s="66" t="s">
        <v>256</v>
      </c>
      <c r="G126" s="107">
        <v>42272</v>
      </c>
      <c r="H126" s="79" t="s">
        <v>605</v>
      </c>
      <c r="I126" s="79" t="s">
        <v>10</v>
      </c>
      <c r="J126" s="66">
        <f>Tabel32[[#This Row],[Artikelnummer gAvilar]]</f>
        <v>42272</v>
      </c>
      <c r="K126" s="79" t="str">
        <f t="shared" si="21"/>
        <v>8718558422725</v>
      </c>
      <c r="L126" s="79">
        <v>8718558</v>
      </c>
      <c r="M126" s="79">
        <f t="shared" si="22"/>
        <v>28</v>
      </c>
      <c r="N126" s="79">
        <f t="shared" si="23"/>
        <v>84</v>
      </c>
      <c r="O126" s="79">
        <f t="shared" si="24"/>
        <v>31</v>
      </c>
      <c r="P126" s="79">
        <f t="shared" si="25"/>
        <v>115</v>
      </c>
      <c r="Q126" s="79">
        <f t="shared" si="26"/>
        <v>120</v>
      </c>
      <c r="R126" s="79">
        <f t="shared" si="27"/>
        <v>5</v>
      </c>
      <c r="S126" s="128">
        <v>9.9499999999999993</v>
      </c>
      <c r="T126" s="109" t="s">
        <v>12</v>
      </c>
    </row>
    <row r="127" spans="1:20" s="50" customFormat="1" ht="20.100000000000001" customHeight="1" x14ac:dyDescent="0.2">
      <c r="A127" s="83">
        <v>3618435</v>
      </c>
      <c r="B127" s="66" t="s">
        <v>256</v>
      </c>
      <c r="C127" s="66" t="s">
        <v>256</v>
      </c>
      <c r="D127" s="66" t="s">
        <v>256</v>
      </c>
      <c r="E127" s="66" t="s">
        <v>256</v>
      </c>
      <c r="F127" s="66" t="s">
        <v>256</v>
      </c>
      <c r="G127" s="107">
        <v>89568</v>
      </c>
      <c r="H127" s="79" t="s">
        <v>356</v>
      </c>
      <c r="I127" s="79" t="s">
        <v>345</v>
      </c>
      <c r="J127" s="66">
        <f>Tabel32[[#This Row],[Artikelnummer gAvilar]]</f>
        <v>89568</v>
      </c>
      <c r="K127" s="79" t="str">
        <f t="shared" si="21"/>
        <v>8718558895680</v>
      </c>
      <c r="L127" s="79">
        <v>8718558</v>
      </c>
      <c r="M127" s="79">
        <f t="shared" si="22"/>
        <v>41</v>
      </c>
      <c r="N127" s="79">
        <f t="shared" si="23"/>
        <v>123</v>
      </c>
      <c r="O127" s="79">
        <f t="shared" si="24"/>
        <v>37</v>
      </c>
      <c r="P127" s="79">
        <f t="shared" si="25"/>
        <v>160</v>
      </c>
      <c r="Q127" s="79">
        <f t="shared" si="26"/>
        <v>160</v>
      </c>
      <c r="R127" s="79">
        <f t="shared" si="27"/>
        <v>0</v>
      </c>
      <c r="S127" s="126">
        <v>275</v>
      </c>
      <c r="T127" s="109" t="s">
        <v>33</v>
      </c>
    </row>
    <row r="128" spans="1:20" s="50" customFormat="1" ht="20.100000000000001" customHeight="1" x14ac:dyDescent="0.2">
      <c r="A128" s="83">
        <v>3618407</v>
      </c>
      <c r="B128" s="66" t="s">
        <v>256</v>
      </c>
      <c r="C128" s="66" t="s">
        <v>256</v>
      </c>
      <c r="D128" s="66" t="s">
        <v>256</v>
      </c>
      <c r="E128" s="66" t="s">
        <v>256</v>
      </c>
      <c r="F128" s="66" t="s">
        <v>256</v>
      </c>
      <c r="G128" s="107">
        <v>92005</v>
      </c>
      <c r="H128" s="79" t="s">
        <v>965</v>
      </c>
      <c r="I128" s="79" t="s">
        <v>345</v>
      </c>
      <c r="J128" s="66">
        <f>Tabel32[[#This Row],[Artikelnummer gAvilar]]</f>
        <v>92005</v>
      </c>
      <c r="K128" s="79" t="str">
        <f t="shared" si="21"/>
        <v>8718558920054</v>
      </c>
      <c r="L128" s="79">
        <v>8718558</v>
      </c>
      <c r="M128" s="79">
        <f t="shared" si="22"/>
        <v>34</v>
      </c>
      <c r="N128" s="79">
        <f t="shared" si="23"/>
        <v>102</v>
      </c>
      <c r="O128" s="79">
        <f t="shared" si="24"/>
        <v>24</v>
      </c>
      <c r="P128" s="79">
        <f t="shared" si="25"/>
        <v>126</v>
      </c>
      <c r="Q128" s="79">
        <f t="shared" si="26"/>
        <v>130</v>
      </c>
      <c r="R128" s="79">
        <f t="shared" si="27"/>
        <v>4</v>
      </c>
      <c r="S128" s="126">
        <v>1275</v>
      </c>
      <c r="T128" s="109" t="s">
        <v>33</v>
      </c>
    </row>
    <row r="129" spans="1:20" s="50" customFormat="1" ht="20.100000000000001" customHeight="1" x14ac:dyDescent="0.2">
      <c r="A129" s="83">
        <v>3618414</v>
      </c>
      <c r="B129" s="66" t="s">
        <v>256</v>
      </c>
      <c r="C129" s="66" t="s">
        <v>256</v>
      </c>
      <c r="D129" s="66" t="s">
        <v>256</v>
      </c>
      <c r="E129" s="66" t="s">
        <v>256</v>
      </c>
      <c r="F129" s="66" t="s">
        <v>256</v>
      </c>
      <c r="G129" s="107">
        <v>92006</v>
      </c>
      <c r="H129" s="79" t="s">
        <v>966</v>
      </c>
      <c r="I129" s="79" t="s">
        <v>345</v>
      </c>
      <c r="J129" s="66">
        <f>Tabel32[[#This Row],[Artikelnummer gAvilar]]</f>
        <v>92006</v>
      </c>
      <c r="K129" s="79" t="str">
        <f t="shared" si="21"/>
        <v>8718558920061</v>
      </c>
      <c r="L129" s="79">
        <v>8718558</v>
      </c>
      <c r="M129" s="79">
        <f t="shared" si="22"/>
        <v>35</v>
      </c>
      <c r="N129" s="79">
        <f t="shared" si="23"/>
        <v>105</v>
      </c>
      <c r="O129" s="79">
        <f t="shared" si="24"/>
        <v>24</v>
      </c>
      <c r="P129" s="79">
        <f t="shared" si="25"/>
        <v>129</v>
      </c>
      <c r="Q129" s="79">
        <f t="shared" si="26"/>
        <v>130</v>
      </c>
      <c r="R129" s="79">
        <f t="shared" si="27"/>
        <v>1</v>
      </c>
      <c r="S129" s="126">
        <v>1275</v>
      </c>
      <c r="T129" s="109" t="s">
        <v>33</v>
      </c>
    </row>
    <row r="130" spans="1:20" s="50" customFormat="1" ht="20.100000000000001" customHeight="1" x14ac:dyDescent="0.2">
      <c r="A130" s="83">
        <v>3618421</v>
      </c>
      <c r="B130" s="66" t="s">
        <v>256</v>
      </c>
      <c r="C130" s="66" t="s">
        <v>256</v>
      </c>
      <c r="D130" s="66" t="s">
        <v>256</v>
      </c>
      <c r="E130" s="66" t="s">
        <v>256</v>
      </c>
      <c r="F130" s="66" t="s">
        <v>256</v>
      </c>
      <c r="G130" s="107">
        <v>92007</v>
      </c>
      <c r="H130" s="79" t="s">
        <v>967</v>
      </c>
      <c r="I130" s="79" t="s">
        <v>345</v>
      </c>
      <c r="J130" s="66">
        <f>Tabel32[[#This Row],[Artikelnummer gAvilar]]</f>
        <v>92007</v>
      </c>
      <c r="K130" s="79" t="str">
        <f t="shared" si="21"/>
        <v>8718558920078</v>
      </c>
      <c r="L130" s="79">
        <v>8718558</v>
      </c>
      <c r="M130" s="79">
        <f t="shared" si="22"/>
        <v>36</v>
      </c>
      <c r="N130" s="79">
        <f t="shared" si="23"/>
        <v>108</v>
      </c>
      <c r="O130" s="79">
        <f t="shared" si="24"/>
        <v>24</v>
      </c>
      <c r="P130" s="79">
        <f t="shared" si="25"/>
        <v>132</v>
      </c>
      <c r="Q130" s="79">
        <f t="shared" si="26"/>
        <v>140</v>
      </c>
      <c r="R130" s="79">
        <f t="shared" si="27"/>
        <v>8</v>
      </c>
      <c r="S130" s="126">
        <v>1275</v>
      </c>
      <c r="T130" s="109" t="s">
        <v>33</v>
      </c>
    </row>
    <row r="131" spans="1:20" s="50" customFormat="1" ht="20.100000000000001" customHeight="1" x14ac:dyDescent="0.2">
      <c r="A131" s="83">
        <v>3618379</v>
      </c>
      <c r="B131" s="66" t="s">
        <v>256</v>
      </c>
      <c r="C131" s="66" t="s">
        <v>256</v>
      </c>
      <c r="D131" s="66" t="s">
        <v>256</v>
      </c>
      <c r="E131" s="66" t="s">
        <v>256</v>
      </c>
      <c r="F131" s="66" t="s">
        <v>256</v>
      </c>
      <c r="G131" s="112">
        <v>89069</v>
      </c>
      <c r="H131" s="79" t="s">
        <v>353</v>
      </c>
      <c r="I131" s="79" t="s">
        <v>345</v>
      </c>
      <c r="J131" s="66">
        <f>Tabel32[[#This Row],[Artikelnummer gAvilar]]</f>
        <v>89069</v>
      </c>
      <c r="K131" s="79" t="str">
        <f t="shared" si="21"/>
        <v>8718558890692</v>
      </c>
      <c r="L131" s="79">
        <v>8718558</v>
      </c>
      <c r="M131" s="79">
        <f t="shared" si="22"/>
        <v>37</v>
      </c>
      <c r="N131" s="79">
        <f t="shared" si="23"/>
        <v>111</v>
      </c>
      <c r="O131" s="79">
        <f t="shared" si="24"/>
        <v>37</v>
      </c>
      <c r="P131" s="79">
        <f t="shared" si="25"/>
        <v>148</v>
      </c>
      <c r="Q131" s="79">
        <f t="shared" si="26"/>
        <v>150</v>
      </c>
      <c r="R131" s="79">
        <f t="shared" si="27"/>
        <v>2</v>
      </c>
      <c r="S131" s="126">
        <v>2395</v>
      </c>
      <c r="T131" s="109" t="s">
        <v>33</v>
      </c>
    </row>
    <row r="132" spans="1:20" s="50" customFormat="1" ht="20.100000000000001" customHeight="1" x14ac:dyDescent="0.2">
      <c r="A132" s="77">
        <v>3477932</v>
      </c>
      <c r="B132" s="66">
        <v>3391478</v>
      </c>
      <c r="C132" s="66" t="s">
        <v>139</v>
      </c>
      <c r="D132" s="66">
        <v>7510742</v>
      </c>
      <c r="E132" s="66">
        <v>7670124</v>
      </c>
      <c r="F132" s="66" t="s">
        <v>256</v>
      </c>
      <c r="G132" s="107">
        <v>42272</v>
      </c>
      <c r="H132" s="79" t="s">
        <v>605</v>
      </c>
      <c r="I132" s="79" t="s">
        <v>10</v>
      </c>
      <c r="J132" s="66">
        <f>Tabel32[[#This Row],[Artikelnummer gAvilar]]</f>
        <v>42272</v>
      </c>
      <c r="K132" s="79" t="str">
        <f t="shared" si="21"/>
        <v>8718558422725</v>
      </c>
      <c r="L132" s="79">
        <v>8718558</v>
      </c>
      <c r="M132" s="79">
        <f t="shared" si="22"/>
        <v>28</v>
      </c>
      <c r="N132" s="79">
        <f t="shared" si="23"/>
        <v>84</v>
      </c>
      <c r="O132" s="79">
        <f t="shared" si="24"/>
        <v>31</v>
      </c>
      <c r="P132" s="79">
        <f t="shared" si="25"/>
        <v>115</v>
      </c>
      <c r="Q132" s="79">
        <f t="shared" si="26"/>
        <v>120</v>
      </c>
      <c r="R132" s="79">
        <f t="shared" si="27"/>
        <v>5</v>
      </c>
      <c r="S132" s="128">
        <v>9.9499999999999993</v>
      </c>
      <c r="T132" s="109" t="s">
        <v>12</v>
      </c>
    </row>
    <row r="133" spans="1:20" s="50" customFormat="1" ht="20.100000000000001" customHeight="1" x14ac:dyDescent="0.2">
      <c r="A133" s="83">
        <v>3618435</v>
      </c>
      <c r="B133" s="66" t="s">
        <v>256</v>
      </c>
      <c r="C133" s="66" t="s">
        <v>256</v>
      </c>
      <c r="D133" s="66" t="s">
        <v>256</v>
      </c>
      <c r="E133" s="66" t="s">
        <v>256</v>
      </c>
      <c r="F133" s="66" t="s">
        <v>256</v>
      </c>
      <c r="G133" s="107">
        <v>89568</v>
      </c>
      <c r="H133" s="79" t="s">
        <v>356</v>
      </c>
      <c r="I133" s="79" t="s">
        <v>345</v>
      </c>
      <c r="J133" s="66">
        <f>Tabel32[[#This Row],[Artikelnummer gAvilar]]</f>
        <v>89568</v>
      </c>
      <c r="K133" s="79" t="str">
        <f t="shared" si="21"/>
        <v>8718558895680</v>
      </c>
      <c r="L133" s="79">
        <v>8718558</v>
      </c>
      <c r="M133" s="79">
        <f t="shared" si="22"/>
        <v>41</v>
      </c>
      <c r="N133" s="79">
        <f t="shared" si="23"/>
        <v>123</v>
      </c>
      <c r="O133" s="79">
        <f t="shared" si="24"/>
        <v>37</v>
      </c>
      <c r="P133" s="79">
        <f t="shared" si="25"/>
        <v>160</v>
      </c>
      <c r="Q133" s="79">
        <f t="shared" si="26"/>
        <v>160</v>
      </c>
      <c r="R133" s="79">
        <f t="shared" si="27"/>
        <v>0</v>
      </c>
      <c r="S133" s="126">
        <v>275</v>
      </c>
      <c r="T133" s="109" t="s">
        <v>33</v>
      </c>
    </row>
    <row r="134" spans="1:20" s="50" customFormat="1" ht="20.100000000000001" customHeight="1" x14ac:dyDescent="0.2">
      <c r="A134" s="83">
        <v>3618407</v>
      </c>
      <c r="B134" s="66" t="s">
        <v>256</v>
      </c>
      <c r="C134" s="66" t="s">
        <v>256</v>
      </c>
      <c r="D134" s="66" t="s">
        <v>256</v>
      </c>
      <c r="E134" s="66" t="s">
        <v>256</v>
      </c>
      <c r="F134" s="66" t="s">
        <v>256</v>
      </c>
      <c r="G134" s="107">
        <v>92005</v>
      </c>
      <c r="H134" s="79" t="s">
        <v>965</v>
      </c>
      <c r="I134" s="79" t="s">
        <v>345</v>
      </c>
      <c r="J134" s="66">
        <f>Tabel32[[#This Row],[Artikelnummer gAvilar]]</f>
        <v>92005</v>
      </c>
      <c r="K134" s="79" t="str">
        <f t="shared" si="21"/>
        <v>8718558920054</v>
      </c>
      <c r="L134" s="79">
        <v>8718558</v>
      </c>
      <c r="M134" s="79">
        <f t="shared" si="22"/>
        <v>34</v>
      </c>
      <c r="N134" s="79">
        <f t="shared" si="23"/>
        <v>102</v>
      </c>
      <c r="O134" s="79">
        <f t="shared" si="24"/>
        <v>24</v>
      </c>
      <c r="P134" s="79">
        <f t="shared" si="25"/>
        <v>126</v>
      </c>
      <c r="Q134" s="79">
        <f t="shared" si="26"/>
        <v>130</v>
      </c>
      <c r="R134" s="79">
        <f t="shared" si="27"/>
        <v>4</v>
      </c>
      <c r="S134" s="126">
        <v>1275</v>
      </c>
      <c r="T134" s="109" t="s">
        <v>33</v>
      </c>
    </row>
    <row r="135" spans="1:20" s="50" customFormat="1" ht="20.100000000000001" customHeight="1" x14ac:dyDescent="0.2">
      <c r="A135" s="83">
        <v>3618414</v>
      </c>
      <c r="B135" s="66" t="s">
        <v>256</v>
      </c>
      <c r="C135" s="66" t="s">
        <v>256</v>
      </c>
      <c r="D135" s="66" t="s">
        <v>256</v>
      </c>
      <c r="E135" s="66" t="s">
        <v>256</v>
      </c>
      <c r="F135" s="66" t="s">
        <v>256</v>
      </c>
      <c r="G135" s="107">
        <v>92006</v>
      </c>
      <c r="H135" s="79" t="s">
        <v>966</v>
      </c>
      <c r="I135" s="79" t="s">
        <v>345</v>
      </c>
      <c r="J135" s="66">
        <f>Tabel32[[#This Row],[Artikelnummer gAvilar]]</f>
        <v>92006</v>
      </c>
      <c r="K135" s="79" t="str">
        <f t="shared" si="21"/>
        <v>8718558920061</v>
      </c>
      <c r="L135" s="79">
        <v>8718558</v>
      </c>
      <c r="M135" s="79">
        <f t="shared" si="22"/>
        <v>35</v>
      </c>
      <c r="N135" s="79">
        <f t="shared" si="23"/>
        <v>105</v>
      </c>
      <c r="O135" s="79">
        <f t="shared" si="24"/>
        <v>24</v>
      </c>
      <c r="P135" s="79">
        <f t="shared" si="25"/>
        <v>129</v>
      </c>
      <c r="Q135" s="79">
        <f t="shared" si="26"/>
        <v>130</v>
      </c>
      <c r="R135" s="79">
        <f t="shared" si="27"/>
        <v>1</v>
      </c>
      <c r="S135" s="126">
        <v>1275</v>
      </c>
      <c r="T135" s="109" t="s">
        <v>33</v>
      </c>
    </row>
    <row r="136" spans="1:20" s="50" customFormat="1" ht="20.100000000000001" customHeight="1" x14ac:dyDescent="0.2">
      <c r="A136" s="83">
        <v>3618421</v>
      </c>
      <c r="B136" s="66" t="s">
        <v>256</v>
      </c>
      <c r="C136" s="66" t="s">
        <v>256</v>
      </c>
      <c r="D136" s="66" t="s">
        <v>256</v>
      </c>
      <c r="E136" s="66" t="s">
        <v>256</v>
      </c>
      <c r="F136" s="66" t="s">
        <v>256</v>
      </c>
      <c r="G136" s="107">
        <v>92007</v>
      </c>
      <c r="H136" s="79" t="s">
        <v>967</v>
      </c>
      <c r="I136" s="79" t="s">
        <v>345</v>
      </c>
      <c r="J136" s="66">
        <f>Tabel32[[#This Row],[Artikelnummer gAvilar]]</f>
        <v>92007</v>
      </c>
      <c r="K136" s="79" t="str">
        <f t="shared" si="21"/>
        <v>8718558920078</v>
      </c>
      <c r="L136" s="79">
        <v>8718558</v>
      </c>
      <c r="M136" s="79">
        <f t="shared" si="22"/>
        <v>36</v>
      </c>
      <c r="N136" s="79">
        <f t="shared" si="23"/>
        <v>108</v>
      </c>
      <c r="O136" s="79">
        <f t="shared" si="24"/>
        <v>24</v>
      </c>
      <c r="P136" s="79">
        <f t="shared" si="25"/>
        <v>132</v>
      </c>
      <c r="Q136" s="79">
        <f t="shared" si="26"/>
        <v>140</v>
      </c>
      <c r="R136" s="79">
        <f t="shared" si="27"/>
        <v>8</v>
      </c>
      <c r="S136" s="126">
        <v>1275</v>
      </c>
      <c r="T136" s="109" t="s">
        <v>33</v>
      </c>
    </row>
    <row r="137" spans="1:20" s="50" customFormat="1" ht="20.100000000000001" customHeight="1" x14ac:dyDescent="0.2">
      <c r="A137" s="83">
        <v>3618393</v>
      </c>
      <c r="B137" s="66" t="s">
        <v>256</v>
      </c>
      <c r="C137" s="66" t="s">
        <v>256</v>
      </c>
      <c r="D137" s="66" t="s">
        <v>256</v>
      </c>
      <c r="E137" s="66" t="s">
        <v>256</v>
      </c>
      <c r="F137" s="66" t="s">
        <v>256</v>
      </c>
      <c r="G137" s="112">
        <v>89072</v>
      </c>
      <c r="H137" s="79" t="s">
        <v>354</v>
      </c>
      <c r="I137" s="79" t="s">
        <v>345</v>
      </c>
      <c r="J137" s="66">
        <f>Tabel32[[#This Row],[Artikelnummer gAvilar]]</f>
        <v>89072</v>
      </c>
      <c r="K137" s="79" t="str">
        <f t="shared" si="21"/>
        <v>8718558890722</v>
      </c>
      <c r="L137" s="79">
        <v>8718558</v>
      </c>
      <c r="M137" s="79">
        <f t="shared" si="22"/>
        <v>30</v>
      </c>
      <c r="N137" s="79">
        <f t="shared" si="23"/>
        <v>90</v>
      </c>
      <c r="O137" s="79">
        <f t="shared" si="24"/>
        <v>38</v>
      </c>
      <c r="P137" s="79">
        <f t="shared" si="25"/>
        <v>128</v>
      </c>
      <c r="Q137" s="79">
        <f t="shared" si="26"/>
        <v>130</v>
      </c>
      <c r="R137" s="79">
        <f t="shared" si="27"/>
        <v>2</v>
      </c>
      <c r="S137" s="126">
        <v>2675</v>
      </c>
      <c r="T137" s="109" t="s">
        <v>33</v>
      </c>
    </row>
    <row r="138" spans="1:20" s="50" customFormat="1" ht="20.100000000000001" customHeight="1" x14ac:dyDescent="0.2">
      <c r="A138" s="77">
        <v>3477940</v>
      </c>
      <c r="B138" s="66">
        <v>3391479</v>
      </c>
      <c r="C138" s="66" t="s">
        <v>140</v>
      </c>
      <c r="D138" s="66">
        <v>7510743</v>
      </c>
      <c r="E138" s="66">
        <v>7670125</v>
      </c>
      <c r="F138" s="66" t="s">
        <v>256</v>
      </c>
      <c r="G138" s="107">
        <v>42278</v>
      </c>
      <c r="H138" s="79" t="s">
        <v>606</v>
      </c>
      <c r="I138" s="79" t="s">
        <v>10</v>
      </c>
      <c r="J138" s="66">
        <f>Tabel32[[#This Row],[Artikelnummer gAvilar]]</f>
        <v>42278</v>
      </c>
      <c r="K138" s="79" t="str">
        <f t="shared" si="21"/>
        <v>8718558422787</v>
      </c>
      <c r="L138" s="79">
        <v>8718558</v>
      </c>
      <c r="M138" s="79">
        <f t="shared" si="22"/>
        <v>34</v>
      </c>
      <c r="N138" s="79">
        <f t="shared" si="23"/>
        <v>102</v>
      </c>
      <c r="O138" s="79">
        <f t="shared" si="24"/>
        <v>31</v>
      </c>
      <c r="P138" s="79">
        <f t="shared" si="25"/>
        <v>133</v>
      </c>
      <c r="Q138" s="79">
        <f t="shared" si="26"/>
        <v>140</v>
      </c>
      <c r="R138" s="79">
        <f t="shared" si="27"/>
        <v>7</v>
      </c>
      <c r="S138" s="128">
        <v>12.05</v>
      </c>
      <c r="T138" s="109" t="s">
        <v>12</v>
      </c>
    </row>
    <row r="139" spans="1:20" s="50" customFormat="1" ht="20.100000000000001" customHeight="1" x14ac:dyDescent="0.2">
      <c r="A139" s="83">
        <v>3618435</v>
      </c>
      <c r="B139" s="66" t="s">
        <v>256</v>
      </c>
      <c r="C139" s="66" t="s">
        <v>256</v>
      </c>
      <c r="D139" s="66" t="s">
        <v>256</v>
      </c>
      <c r="E139" s="66" t="s">
        <v>256</v>
      </c>
      <c r="F139" s="66" t="s">
        <v>256</v>
      </c>
      <c r="G139" s="107">
        <v>89568</v>
      </c>
      <c r="H139" s="79" t="s">
        <v>356</v>
      </c>
      <c r="I139" s="79" t="s">
        <v>345</v>
      </c>
      <c r="J139" s="66">
        <f>Tabel32[[#This Row],[Artikelnummer gAvilar]]</f>
        <v>89568</v>
      </c>
      <c r="K139" s="79" t="str">
        <f t="shared" si="21"/>
        <v>8718558895680</v>
      </c>
      <c r="L139" s="79">
        <v>8718558</v>
      </c>
      <c r="M139" s="79">
        <f t="shared" si="22"/>
        <v>41</v>
      </c>
      <c r="N139" s="79">
        <f t="shared" si="23"/>
        <v>123</v>
      </c>
      <c r="O139" s="79">
        <f t="shared" si="24"/>
        <v>37</v>
      </c>
      <c r="P139" s="79">
        <f t="shared" si="25"/>
        <v>160</v>
      </c>
      <c r="Q139" s="79">
        <f t="shared" si="26"/>
        <v>160</v>
      </c>
      <c r="R139" s="79">
        <f t="shared" si="27"/>
        <v>0</v>
      </c>
      <c r="S139" s="126">
        <v>275</v>
      </c>
      <c r="T139" s="109" t="s">
        <v>33</v>
      </c>
    </row>
    <row r="140" spans="1:20" s="50" customFormat="1" ht="20.100000000000001" customHeight="1" x14ac:dyDescent="0.2">
      <c r="A140" s="83">
        <v>3618407</v>
      </c>
      <c r="B140" s="66" t="s">
        <v>256</v>
      </c>
      <c r="C140" s="66" t="s">
        <v>256</v>
      </c>
      <c r="D140" s="66" t="s">
        <v>256</v>
      </c>
      <c r="E140" s="66" t="s">
        <v>256</v>
      </c>
      <c r="F140" s="66" t="s">
        <v>256</v>
      </c>
      <c r="G140" s="107">
        <v>92005</v>
      </c>
      <c r="H140" s="79" t="s">
        <v>965</v>
      </c>
      <c r="I140" s="79" t="s">
        <v>345</v>
      </c>
      <c r="J140" s="66">
        <f>Tabel32[[#This Row],[Artikelnummer gAvilar]]</f>
        <v>92005</v>
      </c>
      <c r="K140" s="79" t="str">
        <f t="shared" si="21"/>
        <v>8718558920054</v>
      </c>
      <c r="L140" s="79">
        <v>8718558</v>
      </c>
      <c r="M140" s="79">
        <f t="shared" si="22"/>
        <v>34</v>
      </c>
      <c r="N140" s="79">
        <f t="shared" si="23"/>
        <v>102</v>
      </c>
      <c r="O140" s="79">
        <f t="shared" si="24"/>
        <v>24</v>
      </c>
      <c r="P140" s="79">
        <f t="shared" si="25"/>
        <v>126</v>
      </c>
      <c r="Q140" s="79">
        <f t="shared" si="26"/>
        <v>130</v>
      </c>
      <c r="R140" s="79">
        <f t="shared" si="27"/>
        <v>4</v>
      </c>
      <c r="S140" s="126">
        <v>1275</v>
      </c>
      <c r="T140" s="109" t="s">
        <v>33</v>
      </c>
    </row>
    <row r="141" spans="1:20" s="50" customFormat="1" ht="20.100000000000001" customHeight="1" x14ac:dyDescent="0.2">
      <c r="A141" s="83">
        <v>3618414</v>
      </c>
      <c r="B141" s="66" t="s">
        <v>256</v>
      </c>
      <c r="C141" s="66" t="s">
        <v>256</v>
      </c>
      <c r="D141" s="66" t="s">
        <v>256</v>
      </c>
      <c r="E141" s="66" t="s">
        <v>256</v>
      </c>
      <c r="F141" s="66" t="s">
        <v>256</v>
      </c>
      <c r="G141" s="107">
        <v>92006</v>
      </c>
      <c r="H141" s="79" t="s">
        <v>966</v>
      </c>
      <c r="I141" s="79" t="s">
        <v>345</v>
      </c>
      <c r="J141" s="66">
        <f>Tabel32[[#This Row],[Artikelnummer gAvilar]]</f>
        <v>92006</v>
      </c>
      <c r="K141" s="79" t="str">
        <f t="shared" ref="K141:K148" si="28">L141&amp;J141&amp;R141</f>
        <v>8718558920061</v>
      </c>
      <c r="L141" s="79">
        <v>8718558</v>
      </c>
      <c r="M141" s="79">
        <f t="shared" ref="M141:M148" si="29">(SUM(LEFT(J141,1),LEFT(J141,3),RIGHT(J141,1))-(10*(LEFT(J141,2)))+7+8+5)</f>
        <v>35</v>
      </c>
      <c r="N141" s="79">
        <f t="shared" ref="N141:N148" si="30">3*M141</f>
        <v>105</v>
      </c>
      <c r="O141" s="79">
        <f t="shared" ref="O141:O148" si="31">SUM(LEFT(J141,2)-(10*LEFT(J141,1)))+LEFT(J141,4)-(10*LEFT(J141,3))+8+1+5+8</f>
        <v>24</v>
      </c>
      <c r="P141" s="79">
        <f t="shared" ref="P141:P148" si="32">N141+O141</f>
        <v>129</v>
      </c>
      <c r="Q141" s="79">
        <f t="shared" ref="Q141:Q148" si="33">CEILING(P141,10)</f>
        <v>130</v>
      </c>
      <c r="R141" s="79">
        <f t="shared" ref="R141:R148" si="34">Q141-P141</f>
        <v>1</v>
      </c>
      <c r="S141" s="126">
        <v>1275</v>
      </c>
      <c r="T141" s="109" t="s">
        <v>33</v>
      </c>
    </row>
    <row r="142" spans="1:20" s="50" customFormat="1" ht="20.100000000000001" customHeight="1" x14ac:dyDescent="0.2">
      <c r="A142" s="83">
        <v>3618421</v>
      </c>
      <c r="B142" s="66" t="s">
        <v>256</v>
      </c>
      <c r="C142" s="66" t="s">
        <v>256</v>
      </c>
      <c r="D142" s="66" t="s">
        <v>256</v>
      </c>
      <c r="E142" s="66" t="s">
        <v>256</v>
      </c>
      <c r="F142" s="66" t="s">
        <v>256</v>
      </c>
      <c r="G142" s="107">
        <v>92007</v>
      </c>
      <c r="H142" s="79" t="s">
        <v>967</v>
      </c>
      <c r="I142" s="79" t="s">
        <v>345</v>
      </c>
      <c r="J142" s="66">
        <f>Tabel32[[#This Row],[Artikelnummer gAvilar]]</f>
        <v>92007</v>
      </c>
      <c r="K142" s="79" t="str">
        <f t="shared" si="28"/>
        <v>8718558920078</v>
      </c>
      <c r="L142" s="79">
        <v>8718558</v>
      </c>
      <c r="M142" s="79">
        <f t="shared" si="29"/>
        <v>36</v>
      </c>
      <c r="N142" s="79">
        <f t="shared" si="30"/>
        <v>108</v>
      </c>
      <c r="O142" s="79">
        <f t="shared" si="31"/>
        <v>24</v>
      </c>
      <c r="P142" s="79">
        <f t="shared" si="32"/>
        <v>132</v>
      </c>
      <c r="Q142" s="79">
        <f t="shared" si="33"/>
        <v>140</v>
      </c>
      <c r="R142" s="79">
        <f t="shared" si="34"/>
        <v>8</v>
      </c>
      <c r="S142" s="126">
        <v>1275</v>
      </c>
      <c r="T142" s="109" t="s">
        <v>33</v>
      </c>
    </row>
    <row r="143" spans="1:20" s="50" customFormat="1" ht="20.100000000000001" customHeight="1" x14ac:dyDescent="0.2">
      <c r="A143" s="83">
        <v>3618400</v>
      </c>
      <c r="B143" s="66" t="s">
        <v>256</v>
      </c>
      <c r="C143" s="66" t="s">
        <v>256</v>
      </c>
      <c r="D143" s="66" t="s">
        <v>256</v>
      </c>
      <c r="E143" s="66" t="s">
        <v>256</v>
      </c>
      <c r="F143" s="66" t="s">
        <v>256</v>
      </c>
      <c r="G143" s="112">
        <v>89073</v>
      </c>
      <c r="H143" s="79" t="s">
        <v>355</v>
      </c>
      <c r="I143" s="79" t="s">
        <v>345</v>
      </c>
      <c r="J143" s="66">
        <f>Tabel32[[#This Row],[Artikelnummer gAvilar]]</f>
        <v>89073</v>
      </c>
      <c r="K143" s="79" t="str">
        <f t="shared" si="28"/>
        <v>8718558890739</v>
      </c>
      <c r="L143" s="79">
        <v>8718558</v>
      </c>
      <c r="M143" s="79">
        <f t="shared" si="29"/>
        <v>31</v>
      </c>
      <c r="N143" s="79">
        <f t="shared" si="30"/>
        <v>93</v>
      </c>
      <c r="O143" s="79">
        <f t="shared" si="31"/>
        <v>38</v>
      </c>
      <c r="P143" s="79">
        <f t="shared" si="32"/>
        <v>131</v>
      </c>
      <c r="Q143" s="79">
        <f t="shared" si="33"/>
        <v>140</v>
      </c>
      <c r="R143" s="79">
        <f t="shared" si="34"/>
        <v>9</v>
      </c>
      <c r="S143" s="126">
        <v>2755.25</v>
      </c>
      <c r="T143" s="109" t="s">
        <v>33</v>
      </c>
    </row>
    <row r="144" spans="1:20" s="50" customFormat="1" ht="20.100000000000001" customHeight="1" x14ac:dyDescent="0.2">
      <c r="A144" s="77">
        <v>3477940</v>
      </c>
      <c r="B144" s="66">
        <v>3391479</v>
      </c>
      <c r="C144" s="66" t="s">
        <v>140</v>
      </c>
      <c r="D144" s="66">
        <v>7510743</v>
      </c>
      <c r="E144" s="66">
        <v>7670125</v>
      </c>
      <c r="F144" s="66" t="s">
        <v>256</v>
      </c>
      <c r="G144" s="107">
        <v>42278</v>
      </c>
      <c r="H144" s="79" t="s">
        <v>606</v>
      </c>
      <c r="I144" s="79" t="s">
        <v>10</v>
      </c>
      <c r="J144" s="66">
        <f>Tabel32[[#This Row],[Artikelnummer gAvilar]]</f>
        <v>42278</v>
      </c>
      <c r="K144" s="79" t="str">
        <f t="shared" si="28"/>
        <v>8718558422787</v>
      </c>
      <c r="L144" s="79">
        <v>8718558</v>
      </c>
      <c r="M144" s="79">
        <f t="shared" si="29"/>
        <v>34</v>
      </c>
      <c r="N144" s="79">
        <f t="shared" si="30"/>
        <v>102</v>
      </c>
      <c r="O144" s="79">
        <f t="shared" si="31"/>
        <v>31</v>
      </c>
      <c r="P144" s="79">
        <f t="shared" si="32"/>
        <v>133</v>
      </c>
      <c r="Q144" s="79">
        <f t="shared" si="33"/>
        <v>140</v>
      </c>
      <c r="R144" s="79">
        <f t="shared" si="34"/>
        <v>7</v>
      </c>
      <c r="S144" s="128">
        <v>12.05</v>
      </c>
      <c r="T144" s="109" t="s">
        <v>12</v>
      </c>
    </row>
    <row r="145" spans="1:20" s="50" customFormat="1" ht="20.100000000000001" customHeight="1" x14ac:dyDescent="0.2">
      <c r="A145" s="83">
        <v>3618435</v>
      </c>
      <c r="B145" s="66" t="s">
        <v>256</v>
      </c>
      <c r="C145" s="66" t="s">
        <v>256</v>
      </c>
      <c r="D145" s="66" t="s">
        <v>256</v>
      </c>
      <c r="E145" s="66" t="s">
        <v>256</v>
      </c>
      <c r="F145" s="66" t="s">
        <v>256</v>
      </c>
      <c r="G145" s="107">
        <v>89568</v>
      </c>
      <c r="H145" s="79" t="s">
        <v>356</v>
      </c>
      <c r="I145" s="79" t="s">
        <v>345</v>
      </c>
      <c r="J145" s="66">
        <f>Tabel32[[#This Row],[Artikelnummer gAvilar]]</f>
        <v>89568</v>
      </c>
      <c r="K145" s="79" t="str">
        <f t="shared" si="28"/>
        <v>8718558895680</v>
      </c>
      <c r="L145" s="79">
        <v>8718558</v>
      </c>
      <c r="M145" s="79">
        <f t="shared" si="29"/>
        <v>41</v>
      </c>
      <c r="N145" s="79">
        <f t="shared" si="30"/>
        <v>123</v>
      </c>
      <c r="O145" s="79">
        <f t="shared" si="31"/>
        <v>37</v>
      </c>
      <c r="P145" s="79">
        <f t="shared" si="32"/>
        <v>160</v>
      </c>
      <c r="Q145" s="79">
        <f t="shared" si="33"/>
        <v>160</v>
      </c>
      <c r="R145" s="79">
        <f t="shared" si="34"/>
        <v>0</v>
      </c>
      <c r="S145" s="126">
        <v>275</v>
      </c>
      <c r="T145" s="109" t="s">
        <v>33</v>
      </c>
    </row>
    <row r="146" spans="1:20" s="50" customFormat="1" ht="20.100000000000001" customHeight="1" x14ac:dyDescent="0.2">
      <c r="A146" s="83">
        <v>3618407</v>
      </c>
      <c r="B146" s="66" t="s">
        <v>256</v>
      </c>
      <c r="C146" s="66" t="s">
        <v>256</v>
      </c>
      <c r="D146" s="66" t="s">
        <v>256</v>
      </c>
      <c r="E146" s="66" t="s">
        <v>256</v>
      </c>
      <c r="F146" s="66" t="s">
        <v>256</v>
      </c>
      <c r="G146" s="107">
        <v>92005</v>
      </c>
      <c r="H146" s="79" t="s">
        <v>965</v>
      </c>
      <c r="I146" s="79" t="s">
        <v>345</v>
      </c>
      <c r="J146" s="66">
        <f>Tabel32[[#This Row],[Artikelnummer gAvilar]]</f>
        <v>92005</v>
      </c>
      <c r="K146" s="79" t="str">
        <f t="shared" si="28"/>
        <v>8718558920054</v>
      </c>
      <c r="L146" s="79">
        <v>8718558</v>
      </c>
      <c r="M146" s="79">
        <f t="shared" si="29"/>
        <v>34</v>
      </c>
      <c r="N146" s="79">
        <f t="shared" si="30"/>
        <v>102</v>
      </c>
      <c r="O146" s="79">
        <f t="shared" si="31"/>
        <v>24</v>
      </c>
      <c r="P146" s="79">
        <f t="shared" si="32"/>
        <v>126</v>
      </c>
      <c r="Q146" s="79">
        <f t="shared" si="33"/>
        <v>130</v>
      </c>
      <c r="R146" s="79">
        <f t="shared" si="34"/>
        <v>4</v>
      </c>
      <c r="S146" s="126">
        <v>1275</v>
      </c>
      <c r="T146" s="109" t="s">
        <v>33</v>
      </c>
    </row>
    <row r="147" spans="1:20" s="50" customFormat="1" ht="20.100000000000001" customHeight="1" x14ac:dyDescent="0.2">
      <c r="A147" s="83">
        <v>3618414</v>
      </c>
      <c r="B147" s="66" t="s">
        <v>256</v>
      </c>
      <c r="C147" s="66" t="s">
        <v>256</v>
      </c>
      <c r="D147" s="66" t="s">
        <v>256</v>
      </c>
      <c r="E147" s="66" t="s">
        <v>256</v>
      </c>
      <c r="F147" s="66" t="s">
        <v>256</v>
      </c>
      <c r="G147" s="107">
        <v>92006</v>
      </c>
      <c r="H147" s="79" t="s">
        <v>966</v>
      </c>
      <c r="I147" s="79" t="s">
        <v>345</v>
      </c>
      <c r="J147" s="66">
        <f>Tabel32[[#This Row],[Artikelnummer gAvilar]]</f>
        <v>92006</v>
      </c>
      <c r="K147" s="79" t="str">
        <f t="shared" si="28"/>
        <v>8718558920061</v>
      </c>
      <c r="L147" s="79">
        <v>8718558</v>
      </c>
      <c r="M147" s="79">
        <f t="shared" si="29"/>
        <v>35</v>
      </c>
      <c r="N147" s="79">
        <f t="shared" si="30"/>
        <v>105</v>
      </c>
      <c r="O147" s="79">
        <f t="shared" si="31"/>
        <v>24</v>
      </c>
      <c r="P147" s="79">
        <f t="shared" si="32"/>
        <v>129</v>
      </c>
      <c r="Q147" s="79">
        <f t="shared" si="33"/>
        <v>130</v>
      </c>
      <c r="R147" s="79">
        <f t="shared" si="34"/>
        <v>1</v>
      </c>
      <c r="S147" s="126">
        <v>1275</v>
      </c>
      <c r="T147" s="109" t="s">
        <v>33</v>
      </c>
    </row>
    <row r="148" spans="1:20" s="50" customFormat="1" ht="20.100000000000001" customHeight="1" x14ac:dyDescent="0.2">
      <c r="A148" s="51">
        <v>3618421</v>
      </c>
      <c r="B148" s="15" t="s">
        <v>256</v>
      </c>
      <c r="C148" s="15" t="s">
        <v>256</v>
      </c>
      <c r="D148" s="15" t="s">
        <v>256</v>
      </c>
      <c r="E148" s="15" t="s">
        <v>256</v>
      </c>
      <c r="F148" s="15" t="s">
        <v>256</v>
      </c>
      <c r="G148" s="116">
        <v>92007</v>
      </c>
      <c r="H148" s="17" t="s">
        <v>967</v>
      </c>
      <c r="I148" s="17" t="s">
        <v>345</v>
      </c>
      <c r="J148" s="15">
        <f>Tabel32[[#This Row],[Artikelnummer gAvilar]]</f>
        <v>92007</v>
      </c>
      <c r="K148" s="17" t="str">
        <f t="shared" si="28"/>
        <v>8718558920078</v>
      </c>
      <c r="L148" s="17">
        <v>8718558</v>
      </c>
      <c r="M148" s="17">
        <f t="shared" si="29"/>
        <v>36</v>
      </c>
      <c r="N148" s="17">
        <f t="shared" si="30"/>
        <v>108</v>
      </c>
      <c r="O148" s="17">
        <f t="shared" si="31"/>
        <v>24</v>
      </c>
      <c r="P148" s="17">
        <f t="shared" si="32"/>
        <v>132</v>
      </c>
      <c r="Q148" s="17">
        <f t="shared" si="33"/>
        <v>140</v>
      </c>
      <c r="R148" s="17">
        <f t="shared" si="34"/>
        <v>8</v>
      </c>
      <c r="S148" s="135">
        <v>1275</v>
      </c>
      <c r="T148" s="136" t="s">
        <v>33</v>
      </c>
    </row>
    <row r="149" spans="1:20" s="50" customFormat="1" ht="20.100000000000001" customHeight="1" x14ac:dyDescent="0.2">
      <c r="A149" s="30" t="s">
        <v>357</v>
      </c>
      <c r="B149" s="13" t="s">
        <v>256</v>
      </c>
      <c r="C149" s="25" t="s">
        <v>470</v>
      </c>
      <c r="D149" s="28">
        <v>7510930</v>
      </c>
      <c r="E149" s="29">
        <v>7670058</v>
      </c>
      <c r="F149" s="13" t="s">
        <v>256</v>
      </c>
      <c r="G149" s="106">
        <v>80550</v>
      </c>
      <c r="H149" s="19" t="s">
        <v>588</v>
      </c>
      <c r="I149" s="19" t="s">
        <v>345</v>
      </c>
      <c r="J149" s="15">
        <f>Tabel32[[#This Row],[Artikelnummer gAvilar]]</f>
        <v>80550</v>
      </c>
      <c r="K149" s="17" t="str">
        <f t="shared" ref="K149:K212" si="35">L149&amp;J149&amp;R149</f>
        <v>8718558805504</v>
      </c>
      <c r="L149" s="17">
        <v>8718558</v>
      </c>
      <c r="M149" s="17">
        <f t="shared" ref="M149:M212" si="36">(SUM(LEFT(J149,1),LEFT(J149,3),RIGHT(J149,1))-(10*(LEFT(J149,2)))+7+8+5)</f>
        <v>33</v>
      </c>
      <c r="N149" s="17">
        <f t="shared" ref="N149:N212" si="37">3*M149</f>
        <v>99</v>
      </c>
      <c r="O149" s="17">
        <f t="shared" ref="O149:O212" si="38">SUM(LEFT(J149,2)-(10*LEFT(J149,1)))+LEFT(J149,4)-(10*LEFT(J149,3))+8+1+5+8</f>
        <v>27</v>
      </c>
      <c r="P149" s="17">
        <f t="shared" ref="P149:P212" si="39">N149+O149</f>
        <v>126</v>
      </c>
      <c r="Q149" s="17">
        <f t="shared" ref="Q149:Q212" si="40">CEILING(P149,10)</f>
        <v>130</v>
      </c>
      <c r="R149" s="17">
        <f t="shared" ref="R149:R212" si="41">Q149-P149</f>
        <v>4</v>
      </c>
      <c r="S149" s="24">
        <v>202</v>
      </c>
      <c r="T149" s="21" t="s">
        <v>12</v>
      </c>
    </row>
    <row r="150" spans="1:20" s="50" customFormat="1" ht="20.100000000000001" customHeight="1" x14ac:dyDescent="0.2">
      <c r="A150" s="23">
        <v>2291021</v>
      </c>
      <c r="B150" s="13">
        <v>3390026</v>
      </c>
      <c r="C150" s="13" t="s">
        <v>111</v>
      </c>
      <c r="D150" s="15">
        <v>7510938</v>
      </c>
      <c r="E150" s="13">
        <v>7670102</v>
      </c>
      <c r="F150" s="13" t="s">
        <v>256</v>
      </c>
      <c r="G150" s="104">
        <v>26628</v>
      </c>
      <c r="H150" s="19" t="s">
        <v>667</v>
      </c>
      <c r="I150" s="19" t="s">
        <v>10</v>
      </c>
      <c r="J150" s="15">
        <f>Tabel32[[#This Row],[Artikelnummer gAvilar]]</f>
        <v>26628</v>
      </c>
      <c r="K150" s="17" t="str">
        <f t="shared" si="35"/>
        <v>8718558266282</v>
      </c>
      <c r="L150" s="17">
        <v>8718558</v>
      </c>
      <c r="M150" s="17">
        <f t="shared" si="36"/>
        <v>36</v>
      </c>
      <c r="N150" s="17">
        <f t="shared" si="37"/>
        <v>108</v>
      </c>
      <c r="O150" s="17">
        <f t="shared" si="38"/>
        <v>30</v>
      </c>
      <c r="P150" s="17">
        <f t="shared" si="39"/>
        <v>138</v>
      </c>
      <c r="Q150" s="17">
        <f t="shared" si="40"/>
        <v>140</v>
      </c>
      <c r="R150" s="17">
        <f t="shared" si="41"/>
        <v>2</v>
      </c>
      <c r="S150" s="20">
        <v>19.95</v>
      </c>
      <c r="T150" s="21" t="s">
        <v>12</v>
      </c>
    </row>
    <row r="151" spans="1:20" s="50" customFormat="1" ht="20.100000000000001" customHeight="1" x14ac:dyDescent="0.2">
      <c r="A151" s="22">
        <v>787069</v>
      </c>
      <c r="B151" s="13">
        <v>3390020</v>
      </c>
      <c r="C151" s="13" t="s">
        <v>100</v>
      </c>
      <c r="D151" s="15">
        <v>1640372</v>
      </c>
      <c r="E151" s="13">
        <v>7670037</v>
      </c>
      <c r="F151" s="13" t="s">
        <v>256</v>
      </c>
      <c r="G151" s="104">
        <v>19310</v>
      </c>
      <c r="H151" s="19" t="s">
        <v>280</v>
      </c>
      <c r="I151" s="19" t="s">
        <v>10</v>
      </c>
      <c r="J151" s="15">
        <f>Tabel32[[#This Row],[Artikelnummer gAvilar]]</f>
        <v>19310</v>
      </c>
      <c r="K151" s="17" t="str">
        <f t="shared" si="35"/>
        <v>8718558193106</v>
      </c>
      <c r="L151" s="17">
        <v>8718558</v>
      </c>
      <c r="M151" s="17">
        <f t="shared" si="36"/>
        <v>24</v>
      </c>
      <c r="N151" s="17">
        <f t="shared" si="37"/>
        <v>72</v>
      </c>
      <c r="O151" s="17">
        <f t="shared" si="38"/>
        <v>32</v>
      </c>
      <c r="P151" s="17">
        <f t="shared" si="39"/>
        <v>104</v>
      </c>
      <c r="Q151" s="17">
        <f t="shared" si="40"/>
        <v>110</v>
      </c>
      <c r="R151" s="17">
        <f t="shared" si="41"/>
        <v>6</v>
      </c>
      <c r="S151" s="20">
        <v>19.649999999999999</v>
      </c>
      <c r="T151" s="21" t="s">
        <v>12</v>
      </c>
    </row>
    <row r="152" spans="1:20" s="50" customFormat="1" ht="20.100000000000001" customHeight="1" x14ac:dyDescent="0.2">
      <c r="A152" s="32">
        <v>2190239</v>
      </c>
      <c r="B152" s="13" t="s">
        <v>256</v>
      </c>
      <c r="C152" s="25" t="s">
        <v>465</v>
      </c>
      <c r="D152" s="13" t="s">
        <v>256</v>
      </c>
      <c r="E152" s="13">
        <v>7720772</v>
      </c>
      <c r="F152" s="13" t="s">
        <v>256</v>
      </c>
      <c r="G152" s="104" t="s">
        <v>402</v>
      </c>
      <c r="H152" s="19" t="s">
        <v>610</v>
      </c>
      <c r="I152" s="19" t="s">
        <v>373</v>
      </c>
      <c r="J152" s="15" t="str">
        <f>Tabel32[[#This Row],[Artikelnummer gAvilar]]</f>
        <v>71420</v>
      </c>
      <c r="K152" s="17" t="str">
        <f t="shared" si="35"/>
        <v>8718558714202</v>
      </c>
      <c r="L152" s="17">
        <v>8718558</v>
      </c>
      <c r="M152" s="17">
        <f t="shared" si="36"/>
        <v>31</v>
      </c>
      <c r="N152" s="17">
        <f t="shared" si="37"/>
        <v>93</v>
      </c>
      <c r="O152" s="17">
        <f t="shared" si="38"/>
        <v>25</v>
      </c>
      <c r="P152" s="17">
        <f t="shared" si="39"/>
        <v>118</v>
      </c>
      <c r="Q152" s="17">
        <f t="shared" si="40"/>
        <v>120</v>
      </c>
      <c r="R152" s="17">
        <f t="shared" si="41"/>
        <v>2</v>
      </c>
      <c r="S152" s="24">
        <v>138</v>
      </c>
      <c r="T152" s="21" t="s">
        <v>12</v>
      </c>
    </row>
    <row r="153" spans="1:20" s="50" customFormat="1" ht="20.100000000000001" customHeight="1" x14ac:dyDescent="0.2">
      <c r="A153" s="32">
        <v>2190304</v>
      </c>
      <c r="B153" s="13">
        <v>3391481</v>
      </c>
      <c r="C153" s="13" t="s">
        <v>467</v>
      </c>
      <c r="D153" s="13" t="s">
        <v>256</v>
      </c>
      <c r="E153" s="13" t="s">
        <v>256</v>
      </c>
      <c r="F153" s="13" t="s">
        <v>256</v>
      </c>
      <c r="G153" s="104">
        <v>71421</v>
      </c>
      <c r="H153" s="19" t="s">
        <v>609</v>
      </c>
      <c r="I153" s="19" t="s">
        <v>373</v>
      </c>
      <c r="J153" s="15">
        <f>Tabel32[[#This Row],[Artikelnummer gAvilar]]</f>
        <v>71421</v>
      </c>
      <c r="K153" s="17" t="str">
        <f t="shared" si="35"/>
        <v>8718558714219</v>
      </c>
      <c r="L153" s="17">
        <v>8718558</v>
      </c>
      <c r="M153" s="17">
        <f t="shared" si="36"/>
        <v>32</v>
      </c>
      <c r="N153" s="17">
        <f t="shared" si="37"/>
        <v>96</v>
      </c>
      <c r="O153" s="17">
        <f t="shared" si="38"/>
        <v>25</v>
      </c>
      <c r="P153" s="17">
        <f t="shared" si="39"/>
        <v>121</v>
      </c>
      <c r="Q153" s="17">
        <f t="shared" si="40"/>
        <v>130</v>
      </c>
      <c r="R153" s="17">
        <f t="shared" si="41"/>
        <v>9</v>
      </c>
      <c r="S153" s="24">
        <v>184.8</v>
      </c>
      <c r="T153" s="21" t="s">
        <v>12</v>
      </c>
    </row>
    <row r="154" spans="1:20" s="50" customFormat="1" ht="20.100000000000001" customHeight="1" x14ac:dyDescent="0.2">
      <c r="A154" s="32" t="s">
        <v>365</v>
      </c>
      <c r="B154" s="13" t="s">
        <v>256</v>
      </c>
      <c r="C154" s="25" t="s">
        <v>468</v>
      </c>
      <c r="D154" s="13" t="s">
        <v>256</v>
      </c>
      <c r="E154" s="13" t="s">
        <v>256</v>
      </c>
      <c r="F154" s="13" t="s">
        <v>256</v>
      </c>
      <c r="G154" s="104">
        <v>71493</v>
      </c>
      <c r="H154" s="19" t="s">
        <v>401</v>
      </c>
      <c r="I154" s="19" t="s">
        <v>373</v>
      </c>
      <c r="J154" s="15">
        <f>Tabel32[[#This Row],[Artikelnummer gAvilar]]</f>
        <v>71493</v>
      </c>
      <c r="K154" s="17" t="str">
        <f t="shared" si="35"/>
        <v>8718558714936</v>
      </c>
      <c r="L154" s="17">
        <v>8718558</v>
      </c>
      <c r="M154" s="17">
        <f t="shared" si="36"/>
        <v>34</v>
      </c>
      <c r="N154" s="17">
        <f t="shared" si="37"/>
        <v>102</v>
      </c>
      <c r="O154" s="17">
        <f t="shared" si="38"/>
        <v>32</v>
      </c>
      <c r="P154" s="17">
        <f t="shared" si="39"/>
        <v>134</v>
      </c>
      <c r="Q154" s="17">
        <f t="shared" si="40"/>
        <v>140</v>
      </c>
      <c r="R154" s="17">
        <f t="shared" si="41"/>
        <v>6</v>
      </c>
      <c r="S154" s="24">
        <v>216</v>
      </c>
      <c r="T154" s="21" t="s">
        <v>12</v>
      </c>
    </row>
    <row r="155" spans="1:20" s="50" customFormat="1" ht="20.100000000000001" customHeight="1" x14ac:dyDescent="0.2">
      <c r="A155" s="30">
        <v>787044</v>
      </c>
      <c r="B155" s="29">
        <v>3390002</v>
      </c>
      <c r="C155" s="25" t="s">
        <v>471</v>
      </c>
      <c r="D155" s="28">
        <v>1640127</v>
      </c>
      <c r="E155" s="29">
        <v>7720784</v>
      </c>
      <c r="F155" s="13" t="s">
        <v>256</v>
      </c>
      <c r="G155" s="106">
        <v>83249</v>
      </c>
      <c r="H155" s="19" t="s">
        <v>589</v>
      </c>
      <c r="I155" s="19" t="s">
        <v>345</v>
      </c>
      <c r="J155" s="15">
        <f>Tabel32[[#This Row],[Artikelnummer gAvilar]]</f>
        <v>83249</v>
      </c>
      <c r="K155" s="17" t="str">
        <f t="shared" si="35"/>
        <v>8718558832494</v>
      </c>
      <c r="L155" s="17">
        <v>8718558</v>
      </c>
      <c r="M155" s="17">
        <f t="shared" si="36"/>
        <v>39</v>
      </c>
      <c r="N155" s="17">
        <f t="shared" si="37"/>
        <v>117</v>
      </c>
      <c r="O155" s="17">
        <f t="shared" si="38"/>
        <v>29</v>
      </c>
      <c r="P155" s="17">
        <f t="shared" si="39"/>
        <v>146</v>
      </c>
      <c r="Q155" s="17">
        <f t="shared" si="40"/>
        <v>150</v>
      </c>
      <c r="R155" s="17">
        <f t="shared" si="41"/>
        <v>4</v>
      </c>
      <c r="S155" s="24">
        <v>229.69</v>
      </c>
      <c r="T155" s="21" t="s">
        <v>12</v>
      </c>
    </row>
    <row r="156" spans="1:20" s="50" customFormat="1" ht="20.100000000000001" customHeight="1" x14ac:dyDescent="0.2">
      <c r="A156" s="30">
        <v>2291021</v>
      </c>
      <c r="B156" s="29">
        <v>3390026</v>
      </c>
      <c r="C156" s="25" t="s">
        <v>111</v>
      </c>
      <c r="D156" s="28">
        <v>7510938</v>
      </c>
      <c r="E156" s="29">
        <v>7670102</v>
      </c>
      <c r="F156" s="13" t="s">
        <v>256</v>
      </c>
      <c r="G156" s="105">
        <v>26628</v>
      </c>
      <c r="H156" s="19" t="s">
        <v>667</v>
      </c>
      <c r="I156" s="19" t="s">
        <v>10</v>
      </c>
      <c r="J156" s="15">
        <f>Tabel32[[#This Row],[Artikelnummer gAvilar]]</f>
        <v>26628</v>
      </c>
      <c r="K156" s="17" t="str">
        <f t="shared" si="35"/>
        <v>8718558266282</v>
      </c>
      <c r="L156" s="17">
        <v>8718558</v>
      </c>
      <c r="M156" s="17">
        <f t="shared" si="36"/>
        <v>36</v>
      </c>
      <c r="N156" s="17">
        <f t="shared" si="37"/>
        <v>108</v>
      </c>
      <c r="O156" s="17">
        <f t="shared" si="38"/>
        <v>30</v>
      </c>
      <c r="P156" s="17">
        <f t="shared" si="39"/>
        <v>138</v>
      </c>
      <c r="Q156" s="17">
        <f t="shared" si="40"/>
        <v>140</v>
      </c>
      <c r="R156" s="17">
        <f t="shared" si="41"/>
        <v>2</v>
      </c>
      <c r="S156" s="24">
        <v>19.95</v>
      </c>
      <c r="T156" s="21" t="s">
        <v>12</v>
      </c>
    </row>
    <row r="157" spans="1:20" s="50" customFormat="1" ht="20.100000000000001" customHeight="1" x14ac:dyDescent="0.2">
      <c r="A157" s="30">
        <v>787085</v>
      </c>
      <c r="B157" s="29">
        <v>3390021</v>
      </c>
      <c r="C157" s="25" t="s">
        <v>93</v>
      </c>
      <c r="D157" s="28">
        <v>7510700</v>
      </c>
      <c r="E157" s="29">
        <v>7670038</v>
      </c>
      <c r="F157" s="13" t="s">
        <v>256</v>
      </c>
      <c r="G157" s="105">
        <v>13729</v>
      </c>
      <c r="H157" s="19" t="s">
        <v>278</v>
      </c>
      <c r="I157" s="19" t="s">
        <v>10</v>
      </c>
      <c r="J157" s="15">
        <f>Tabel32[[#This Row],[Artikelnummer gAvilar]]</f>
        <v>13729</v>
      </c>
      <c r="K157" s="17" t="str">
        <f t="shared" si="35"/>
        <v>8718558137292</v>
      </c>
      <c r="L157" s="17">
        <v>8718558</v>
      </c>
      <c r="M157" s="17">
        <f t="shared" si="36"/>
        <v>37</v>
      </c>
      <c r="N157" s="17">
        <f t="shared" si="37"/>
        <v>111</v>
      </c>
      <c r="O157" s="17">
        <f t="shared" si="38"/>
        <v>27</v>
      </c>
      <c r="P157" s="17">
        <f t="shared" si="39"/>
        <v>138</v>
      </c>
      <c r="Q157" s="17">
        <f t="shared" si="40"/>
        <v>140</v>
      </c>
      <c r="R157" s="17">
        <f t="shared" si="41"/>
        <v>2</v>
      </c>
      <c r="S157" s="24">
        <v>18.350000000000001</v>
      </c>
      <c r="T157" s="21" t="s">
        <v>12</v>
      </c>
    </row>
    <row r="158" spans="1:20" s="50" customFormat="1" ht="20.100000000000001" customHeight="1" x14ac:dyDescent="0.2">
      <c r="A158" s="14">
        <v>6543011</v>
      </c>
      <c r="B158" s="13">
        <v>3390022</v>
      </c>
      <c r="C158" s="13" t="s">
        <v>108</v>
      </c>
      <c r="D158" s="15">
        <v>1640577</v>
      </c>
      <c r="E158" s="13">
        <v>7670040</v>
      </c>
      <c r="F158" s="13" t="s">
        <v>256</v>
      </c>
      <c r="G158" s="104">
        <v>26625</v>
      </c>
      <c r="H158" s="19" t="s">
        <v>282</v>
      </c>
      <c r="I158" s="19" t="s">
        <v>10</v>
      </c>
      <c r="J158" s="15">
        <f>Tabel32[[#This Row],[Artikelnummer gAvilar]]</f>
        <v>26625</v>
      </c>
      <c r="K158" s="17" t="str">
        <f t="shared" si="35"/>
        <v>8718558266251</v>
      </c>
      <c r="L158" s="17">
        <v>8718558</v>
      </c>
      <c r="M158" s="17">
        <f t="shared" si="36"/>
        <v>33</v>
      </c>
      <c r="N158" s="17">
        <f t="shared" si="37"/>
        <v>99</v>
      </c>
      <c r="O158" s="17">
        <f t="shared" si="38"/>
        <v>30</v>
      </c>
      <c r="P158" s="17">
        <f t="shared" si="39"/>
        <v>129</v>
      </c>
      <c r="Q158" s="17">
        <f t="shared" si="40"/>
        <v>130</v>
      </c>
      <c r="R158" s="17">
        <f t="shared" si="41"/>
        <v>1</v>
      </c>
      <c r="S158" s="20">
        <v>20.75</v>
      </c>
      <c r="T158" s="21" t="s">
        <v>12</v>
      </c>
    </row>
    <row r="159" spans="1:20" s="50" customFormat="1" ht="20.100000000000001" customHeight="1" x14ac:dyDescent="0.2">
      <c r="A159" s="32">
        <v>2190239</v>
      </c>
      <c r="B159" s="13" t="s">
        <v>256</v>
      </c>
      <c r="C159" s="25" t="s">
        <v>465</v>
      </c>
      <c r="D159" s="13" t="s">
        <v>256</v>
      </c>
      <c r="E159" s="13">
        <v>7720772</v>
      </c>
      <c r="F159" s="13" t="s">
        <v>256</v>
      </c>
      <c r="G159" s="104" t="s">
        <v>402</v>
      </c>
      <c r="H159" s="19" t="s">
        <v>610</v>
      </c>
      <c r="I159" s="19" t="s">
        <v>373</v>
      </c>
      <c r="J159" s="15" t="str">
        <f>Tabel32[[#This Row],[Artikelnummer gAvilar]]</f>
        <v>71420</v>
      </c>
      <c r="K159" s="17" t="str">
        <f t="shared" si="35"/>
        <v>8718558714202</v>
      </c>
      <c r="L159" s="17">
        <v>8718558</v>
      </c>
      <c r="M159" s="17">
        <f t="shared" si="36"/>
        <v>31</v>
      </c>
      <c r="N159" s="17">
        <f t="shared" si="37"/>
        <v>93</v>
      </c>
      <c r="O159" s="17">
        <f t="shared" si="38"/>
        <v>25</v>
      </c>
      <c r="P159" s="17">
        <f t="shared" si="39"/>
        <v>118</v>
      </c>
      <c r="Q159" s="17">
        <f t="shared" si="40"/>
        <v>120</v>
      </c>
      <c r="R159" s="17">
        <f t="shared" si="41"/>
        <v>2</v>
      </c>
      <c r="S159" s="24">
        <v>138</v>
      </c>
      <c r="T159" s="21" t="s">
        <v>12</v>
      </c>
    </row>
    <row r="160" spans="1:20" s="50" customFormat="1" ht="20.100000000000001" customHeight="1" x14ac:dyDescent="0.2">
      <c r="A160" s="32">
        <v>2190304</v>
      </c>
      <c r="B160" s="13">
        <v>3391481</v>
      </c>
      <c r="C160" s="13" t="s">
        <v>467</v>
      </c>
      <c r="D160" s="13" t="s">
        <v>256</v>
      </c>
      <c r="E160" s="13" t="s">
        <v>256</v>
      </c>
      <c r="F160" s="13" t="s">
        <v>256</v>
      </c>
      <c r="G160" s="104">
        <v>71421</v>
      </c>
      <c r="H160" s="19" t="s">
        <v>609</v>
      </c>
      <c r="I160" s="19" t="s">
        <v>373</v>
      </c>
      <c r="J160" s="15">
        <f>Tabel32[[#This Row],[Artikelnummer gAvilar]]</f>
        <v>71421</v>
      </c>
      <c r="K160" s="17" t="str">
        <f t="shared" si="35"/>
        <v>8718558714219</v>
      </c>
      <c r="L160" s="17">
        <v>8718558</v>
      </c>
      <c r="M160" s="17">
        <f t="shared" si="36"/>
        <v>32</v>
      </c>
      <c r="N160" s="17">
        <f t="shared" si="37"/>
        <v>96</v>
      </c>
      <c r="O160" s="17">
        <f t="shared" si="38"/>
        <v>25</v>
      </c>
      <c r="P160" s="17">
        <f t="shared" si="39"/>
        <v>121</v>
      </c>
      <c r="Q160" s="17">
        <f t="shared" si="40"/>
        <v>130</v>
      </c>
      <c r="R160" s="17">
        <f t="shared" si="41"/>
        <v>9</v>
      </c>
      <c r="S160" s="24">
        <v>184.8</v>
      </c>
      <c r="T160" s="21" t="s">
        <v>12</v>
      </c>
    </row>
    <row r="161" spans="1:20" s="50" customFormat="1" ht="20.100000000000001" customHeight="1" x14ac:dyDescent="0.2">
      <c r="A161" s="32" t="s">
        <v>365</v>
      </c>
      <c r="B161" s="13" t="s">
        <v>256</v>
      </c>
      <c r="C161" s="25" t="s">
        <v>468</v>
      </c>
      <c r="D161" s="13" t="s">
        <v>256</v>
      </c>
      <c r="E161" s="13" t="s">
        <v>256</v>
      </c>
      <c r="F161" s="13" t="s">
        <v>256</v>
      </c>
      <c r="G161" s="104">
        <v>71493</v>
      </c>
      <c r="H161" s="19" t="s">
        <v>401</v>
      </c>
      <c r="I161" s="19" t="s">
        <v>373</v>
      </c>
      <c r="J161" s="15">
        <f>Tabel32[[#This Row],[Artikelnummer gAvilar]]</f>
        <v>71493</v>
      </c>
      <c r="K161" s="17" t="str">
        <f t="shared" si="35"/>
        <v>8718558714936</v>
      </c>
      <c r="L161" s="17">
        <v>8718558</v>
      </c>
      <c r="M161" s="17">
        <f t="shared" si="36"/>
        <v>34</v>
      </c>
      <c r="N161" s="17">
        <f t="shared" si="37"/>
        <v>102</v>
      </c>
      <c r="O161" s="17">
        <f t="shared" si="38"/>
        <v>32</v>
      </c>
      <c r="P161" s="17">
        <f t="shared" si="39"/>
        <v>134</v>
      </c>
      <c r="Q161" s="17">
        <f t="shared" si="40"/>
        <v>140</v>
      </c>
      <c r="R161" s="17">
        <f t="shared" si="41"/>
        <v>6</v>
      </c>
      <c r="S161" s="24">
        <v>216</v>
      </c>
      <c r="T161" s="21" t="s">
        <v>12</v>
      </c>
    </row>
    <row r="162" spans="1:20" s="50" customFormat="1" ht="20.100000000000001" customHeight="1" x14ac:dyDescent="0.2">
      <c r="A162" s="122">
        <v>787051</v>
      </c>
      <c r="B162" s="28">
        <v>3390003</v>
      </c>
      <c r="C162" s="85" t="s">
        <v>167</v>
      </c>
      <c r="D162" s="28">
        <v>1640216</v>
      </c>
      <c r="E162" s="28">
        <v>7720785</v>
      </c>
      <c r="F162" s="31" t="s">
        <v>256</v>
      </c>
      <c r="G162" s="138">
        <v>83250</v>
      </c>
      <c r="H162" s="26" t="s">
        <v>590</v>
      </c>
      <c r="I162" s="26" t="s">
        <v>345</v>
      </c>
      <c r="J162" s="31">
        <f>Tabel32[[#This Row],[Artikelnummer gAvilar]]</f>
        <v>83250</v>
      </c>
      <c r="K162" s="26" t="str">
        <f t="shared" si="35"/>
        <v>8718558832500</v>
      </c>
      <c r="L162" s="26">
        <v>8718558</v>
      </c>
      <c r="M162" s="26">
        <f t="shared" si="36"/>
        <v>30</v>
      </c>
      <c r="N162" s="26">
        <f t="shared" si="37"/>
        <v>90</v>
      </c>
      <c r="O162" s="26">
        <f t="shared" si="38"/>
        <v>30</v>
      </c>
      <c r="P162" s="26">
        <f t="shared" si="39"/>
        <v>120</v>
      </c>
      <c r="Q162" s="26">
        <f t="shared" si="40"/>
        <v>120</v>
      </c>
      <c r="R162" s="26">
        <f t="shared" si="41"/>
        <v>0</v>
      </c>
      <c r="S162" s="123">
        <v>295</v>
      </c>
      <c r="T162" s="124" t="s">
        <v>12</v>
      </c>
    </row>
    <row r="163" spans="1:20" s="50" customFormat="1" ht="20.100000000000001" customHeight="1" x14ac:dyDescent="0.2">
      <c r="A163" s="83">
        <v>2291021</v>
      </c>
      <c r="B163" s="84">
        <v>3390026</v>
      </c>
      <c r="C163" s="73" t="s">
        <v>111</v>
      </c>
      <c r="D163" s="84">
        <v>7510938</v>
      </c>
      <c r="E163" s="84">
        <v>7670102</v>
      </c>
      <c r="F163" s="66" t="s">
        <v>256</v>
      </c>
      <c r="G163" s="125">
        <v>26628</v>
      </c>
      <c r="H163" s="79" t="s">
        <v>667</v>
      </c>
      <c r="I163" s="79" t="s">
        <v>10</v>
      </c>
      <c r="J163" s="66">
        <f>Tabel32[[#This Row],[Artikelnummer gAvilar]]</f>
        <v>26628</v>
      </c>
      <c r="K163" s="79" t="str">
        <f t="shared" si="35"/>
        <v>8718558266282</v>
      </c>
      <c r="L163" s="79">
        <v>8718558</v>
      </c>
      <c r="M163" s="79">
        <f t="shared" si="36"/>
        <v>36</v>
      </c>
      <c r="N163" s="79">
        <f t="shared" si="37"/>
        <v>108</v>
      </c>
      <c r="O163" s="79">
        <f t="shared" si="38"/>
        <v>30</v>
      </c>
      <c r="P163" s="79">
        <f t="shared" si="39"/>
        <v>138</v>
      </c>
      <c r="Q163" s="79">
        <f t="shared" si="40"/>
        <v>140</v>
      </c>
      <c r="R163" s="79">
        <f t="shared" si="41"/>
        <v>2</v>
      </c>
      <c r="S163" s="126">
        <v>19.95</v>
      </c>
      <c r="T163" s="127" t="s">
        <v>12</v>
      </c>
    </row>
    <row r="164" spans="1:20" s="50" customFormat="1" ht="20.100000000000001" customHeight="1" x14ac:dyDescent="0.2">
      <c r="A164" s="83">
        <v>787085</v>
      </c>
      <c r="B164" s="84">
        <v>3390021</v>
      </c>
      <c r="C164" s="73" t="s">
        <v>93</v>
      </c>
      <c r="D164" s="84">
        <v>7510700</v>
      </c>
      <c r="E164" s="84">
        <v>7670038</v>
      </c>
      <c r="F164" s="66" t="s">
        <v>256</v>
      </c>
      <c r="G164" s="125">
        <v>13729</v>
      </c>
      <c r="H164" s="79" t="s">
        <v>278</v>
      </c>
      <c r="I164" s="79" t="s">
        <v>10</v>
      </c>
      <c r="J164" s="66">
        <f>Tabel32[[#This Row],[Artikelnummer gAvilar]]</f>
        <v>13729</v>
      </c>
      <c r="K164" s="79" t="str">
        <f t="shared" si="35"/>
        <v>8718558137292</v>
      </c>
      <c r="L164" s="79">
        <v>8718558</v>
      </c>
      <c r="M164" s="79">
        <f t="shared" si="36"/>
        <v>37</v>
      </c>
      <c r="N164" s="79">
        <f t="shared" si="37"/>
        <v>111</v>
      </c>
      <c r="O164" s="79">
        <f t="shared" si="38"/>
        <v>27</v>
      </c>
      <c r="P164" s="79">
        <f t="shared" si="39"/>
        <v>138</v>
      </c>
      <c r="Q164" s="79">
        <f t="shared" si="40"/>
        <v>140</v>
      </c>
      <c r="R164" s="79">
        <f t="shared" si="41"/>
        <v>2</v>
      </c>
      <c r="S164" s="126">
        <v>18.350000000000001</v>
      </c>
      <c r="T164" s="127" t="s">
        <v>12</v>
      </c>
    </row>
    <row r="165" spans="1:20" s="50" customFormat="1" ht="20.100000000000001" customHeight="1" x14ac:dyDescent="0.2">
      <c r="A165" s="77">
        <v>6543011</v>
      </c>
      <c r="B165" s="66">
        <v>3390022</v>
      </c>
      <c r="C165" s="66" t="s">
        <v>108</v>
      </c>
      <c r="D165" s="66">
        <v>1640577</v>
      </c>
      <c r="E165" s="66">
        <v>7670040</v>
      </c>
      <c r="F165" s="66" t="s">
        <v>256</v>
      </c>
      <c r="G165" s="107">
        <v>26625</v>
      </c>
      <c r="H165" s="79" t="s">
        <v>282</v>
      </c>
      <c r="I165" s="79" t="s">
        <v>10</v>
      </c>
      <c r="J165" s="66">
        <f>Tabel32[[#This Row],[Artikelnummer gAvilar]]</f>
        <v>26625</v>
      </c>
      <c r="K165" s="79" t="str">
        <f t="shared" si="35"/>
        <v>8718558266251</v>
      </c>
      <c r="L165" s="79">
        <v>8718558</v>
      </c>
      <c r="M165" s="79">
        <f t="shared" si="36"/>
        <v>33</v>
      </c>
      <c r="N165" s="79">
        <f t="shared" si="37"/>
        <v>99</v>
      </c>
      <c r="O165" s="79">
        <f t="shared" si="38"/>
        <v>30</v>
      </c>
      <c r="P165" s="79">
        <f t="shared" si="39"/>
        <v>129</v>
      </c>
      <c r="Q165" s="79">
        <f t="shared" si="40"/>
        <v>130</v>
      </c>
      <c r="R165" s="79">
        <f t="shared" si="41"/>
        <v>1</v>
      </c>
      <c r="S165" s="128">
        <v>20.75</v>
      </c>
      <c r="T165" s="127" t="s">
        <v>12</v>
      </c>
    </row>
    <row r="166" spans="1:20" s="50" customFormat="1" ht="20.100000000000001" customHeight="1" x14ac:dyDescent="0.2">
      <c r="A166" s="86">
        <v>2190239</v>
      </c>
      <c r="B166" s="66" t="s">
        <v>256</v>
      </c>
      <c r="C166" s="73" t="s">
        <v>465</v>
      </c>
      <c r="D166" s="66" t="s">
        <v>256</v>
      </c>
      <c r="E166" s="66">
        <v>7720772</v>
      </c>
      <c r="F166" s="66" t="s">
        <v>256</v>
      </c>
      <c r="G166" s="107" t="s">
        <v>402</v>
      </c>
      <c r="H166" s="79" t="s">
        <v>390</v>
      </c>
      <c r="I166" s="79" t="s">
        <v>373</v>
      </c>
      <c r="J166" s="66" t="str">
        <f>Tabel32[[#This Row],[Artikelnummer gAvilar]]</f>
        <v>71420</v>
      </c>
      <c r="K166" s="79" t="str">
        <f t="shared" si="35"/>
        <v>8718558714202</v>
      </c>
      <c r="L166" s="79">
        <v>8718558</v>
      </c>
      <c r="M166" s="79">
        <f t="shared" si="36"/>
        <v>31</v>
      </c>
      <c r="N166" s="79">
        <f t="shared" si="37"/>
        <v>93</v>
      </c>
      <c r="O166" s="79">
        <f t="shared" si="38"/>
        <v>25</v>
      </c>
      <c r="P166" s="79">
        <f t="shared" si="39"/>
        <v>118</v>
      </c>
      <c r="Q166" s="79">
        <f t="shared" si="40"/>
        <v>120</v>
      </c>
      <c r="R166" s="79">
        <f t="shared" si="41"/>
        <v>2</v>
      </c>
      <c r="S166" s="126">
        <v>138</v>
      </c>
      <c r="T166" s="127" t="s">
        <v>12</v>
      </c>
    </row>
    <row r="167" spans="1:20" s="50" customFormat="1" ht="20.100000000000001" customHeight="1" x14ac:dyDescent="0.2">
      <c r="A167" s="86">
        <v>2190304</v>
      </c>
      <c r="B167" s="66">
        <v>3391481</v>
      </c>
      <c r="C167" s="66" t="s">
        <v>467</v>
      </c>
      <c r="D167" s="66" t="s">
        <v>256</v>
      </c>
      <c r="E167" s="66" t="s">
        <v>256</v>
      </c>
      <c r="F167" s="66" t="s">
        <v>256</v>
      </c>
      <c r="G167" s="107">
        <v>71421</v>
      </c>
      <c r="H167" s="79" t="s">
        <v>396</v>
      </c>
      <c r="I167" s="79" t="s">
        <v>373</v>
      </c>
      <c r="J167" s="66">
        <f>Tabel32[[#This Row],[Artikelnummer gAvilar]]</f>
        <v>71421</v>
      </c>
      <c r="K167" s="79" t="str">
        <f t="shared" si="35"/>
        <v>8718558714219</v>
      </c>
      <c r="L167" s="79">
        <v>8718558</v>
      </c>
      <c r="M167" s="79">
        <f t="shared" si="36"/>
        <v>32</v>
      </c>
      <c r="N167" s="79">
        <f t="shared" si="37"/>
        <v>96</v>
      </c>
      <c r="O167" s="79">
        <f t="shared" si="38"/>
        <v>25</v>
      </c>
      <c r="P167" s="79">
        <f t="shared" si="39"/>
        <v>121</v>
      </c>
      <c r="Q167" s="79">
        <f t="shared" si="40"/>
        <v>130</v>
      </c>
      <c r="R167" s="79">
        <f t="shared" si="41"/>
        <v>9</v>
      </c>
      <c r="S167" s="126">
        <v>184.8</v>
      </c>
      <c r="T167" s="127" t="s">
        <v>12</v>
      </c>
    </row>
    <row r="168" spans="1:20" s="50" customFormat="1" ht="20.100000000000001" customHeight="1" x14ac:dyDescent="0.2">
      <c r="A168" s="86" t="s">
        <v>365</v>
      </c>
      <c r="B168" s="66" t="s">
        <v>256</v>
      </c>
      <c r="C168" s="73" t="s">
        <v>468</v>
      </c>
      <c r="D168" s="66" t="s">
        <v>256</v>
      </c>
      <c r="E168" s="66" t="s">
        <v>256</v>
      </c>
      <c r="F168" s="66" t="s">
        <v>256</v>
      </c>
      <c r="G168" s="107">
        <v>71493</v>
      </c>
      <c r="H168" s="79" t="s">
        <v>401</v>
      </c>
      <c r="I168" s="79" t="s">
        <v>373</v>
      </c>
      <c r="J168" s="66">
        <f>Tabel32[[#This Row],[Artikelnummer gAvilar]]</f>
        <v>71493</v>
      </c>
      <c r="K168" s="79" t="str">
        <f t="shared" si="35"/>
        <v>8718558714936</v>
      </c>
      <c r="L168" s="79">
        <v>8718558</v>
      </c>
      <c r="M168" s="79">
        <f t="shared" si="36"/>
        <v>34</v>
      </c>
      <c r="N168" s="79">
        <f t="shared" si="37"/>
        <v>102</v>
      </c>
      <c r="O168" s="79">
        <f t="shared" si="38"/>
        <v>32</v>
      </c>
      <c r="P168" s="79">
        <f t="shared" si="39"/>
        <v>134</v>
      </c>
      <c r="Q168" s="79">
        <f t="shared" si="40"/>
        <v>140</v>
      </c>
      <c r="R168" s="79">
        <f t="shared" si="41"/>
        <v>6</v>
      </c>
      <c r="S168" s="126">
        <v>216</v>
      </c>
      <c r="T168" s="127" t="s">
        <v>12</v>
      </c>
    </row>
    <row r="169" spans="1:20" s="50" customFormat="1" ht="20.100000000000001" customHeight="1" x14ac:dyDescent="0.2">
      <c r="A169" s="83">
        <v>787663</v>
      </c>
      <c r="B169" s="84">
        <v>3390008</v>
      </c>
      <c r="C169" s="73" t="s">
        <v>475</v>
      </c>
      <c r="D169" s="84">
        <v>1640321</v>
      </c>
      <c r="E169" s="84">
        <v>7720786</v>
      </c>
      <c r="F169" s="66" t="s">
        <v>256</v>
      </c>
      <c r="G169" s="139">
        <v>83242</v>
      </c>
      <c r="H169" s="79" t="s">
        <v>591</v>
      </c>
      <c r="I169" s="79" t="s">
        <v>345</v>
      </c>
      <c r="J169" s="66">
        <f>Tabel32[[#This Row],[Artikelnummer gAvilar]]</f>
        <v>83242</v>
      </c>
      <c r="K169" s="79" t="str">
        <f t="shared" si="35"/>
        <v>8718558832425</v>
      </c>
      <c r="L169" s="79">
        <v>8718558</v>
      </c>
      <c r="M169" s="79">
        <f t="shared" si="36"/>
        <v>32</v>
      </c>
      <c r="N169" s="79">
        <f t="shared" si="37"/>
        <v>96</v>
      </c>
      <c r="O169" s="79">
        <f t="shared" si="38"/>
        <v>29</v>
      </c>
      <c r="P169" s="79">
        <f t="shared" si="39"/>
        <v>125</v>
      </c>
      <c r="Q169" s="79">
        <f t="shared" si="40"/>
        <v>130</v>
      </c>
      <c r="R169" s="79">
        <f t="shared" si="41"/>
        <v>5</v>
      </c>
      <c r="S169" s="126">
        <v>884.77</v>
      </c>
      <c r="T169" s="127" t="s">
        <v>12</v>
      </c>
    </row>
    <row r="170" spans="1:20" s="50" customFormat="1" ht="20.100000000000001" customHeight="1" x14ac:dyDescent="0.2">
      <c r="A170" s="80">
        <v>2291023</v>
      </c>
      <c r="B170" s="66">
        <v>3391422</v>
      </c>
      <c r="C170" s="66" t="s">
        <v>113</v>
      </c>
      <c r="D170" s="66">
        <v>7890001</v>
      </c>
      <c r="E170" s="66">
        <v>7670105</v>
      </c>
      <c r="F170" s="66" t="s">
        <v>256</v>
      </c>
      <c r="G170" s="107">
        <v>26630</v>
      </c>
      <c r="H170" s="79" t="s">
        <v>594</v>
      </c>
      <c r="I170" s="79" t="s">
        <v>10</v>
      </c>
      <c r="J170" s="66">
        <f>Tabel32[[#This Row],[Artikelnummer gAvilar]]</f>
        <v>26630</v>
      </c>
      <c r="K170" s="79" t="str">
        <f t="shared" si="35"/>
        <v>8718558266305</v>
      </c>
      <c r="L170" s="79">
        <v>8718558</v>
      </c>
      <c r="M170" s="79">
        <f t="shared" si="36"/>
        <v>28</v>
      </c>
      <c r="N170" s="79">
        <f t="shared" si="37"/>
        <v>84</v>
      </c>
      <c r="O170" s="79">
        <f t="shared" si="38"/>
        <v>31</v>
      </c>
      <c r="P170" s="79">
        <f t="shared" si="39"/>
        <v>115</v>
      </c>
      <c r="Q170" s="79">
        <f t="shared" si="40"/>
        <v>120</v>
      </c>
      <c r="R170" s="79">
        <f t="shared" si="41"/>
        <v>5</v>
      </c>
      <c r="S170" s="128">
        <v>38.549999999999997</v>
      </c>
      <c r="T170" s="127" t="s">
        <v>12</v>
      </c>
    </row>
    <row r="171" spans="1:20" s="50" customFormat="1" ht="20.100000000000001" customHeight="1" x14ac:dyDescent="0.2">
      <c r="A171" s="77">
        <v>787648</v>
      </c>
      <c r="B171" s="66">
        <v>3390023</v>
      </c>
      <c r="C171" s="66" t="s">
        <v>109</v>
      </c>
      <c r="D171" s="66">
        <v>7510956</v>
      </c>
      <c r="E171" s="66">
        <v>7670052</v>
      </c>
      <c r="F171" s="66" t="s">
        <v>256</v>
      </c>
      <c r="G171" s="107">
        <v>26626</v>
      </c>
      <c r="H171" s="79" t="s">
        <v>283</v>
      </c>
      <c r="I171" s="79" t="s">
        <v>10</v>
      </c>
      <c r="J171" s="66">
        <f>Tabel32[[#This Row],[Artikelnummer gAvilar]]</f>
        <v>26626</v>
      </c>
      <c r="K171" s="79" t="str">
        <f t="shared" si="35"/>
        <v>8718558266268</v>
      </c>
      <c r="L171" s="79">
        <v>8718558</v>
      </c>
      <c r="M171" s="79">
        <f t="shared" si="36"/>
        <v>34</v>
      </c>
      <c r="N171" s="79">
        <f t="shared" si="37"/>
        <v>102</v>
      </c>
      <c r="O171" s="79">
        <f t="shared" si="38"/>
        <v>30</v>
      </c>
      <c r="P171" s="79">
        <f t="shared" si="39"/>
        <v>132</v>
      </c>
      <c r="Q171" s="79">
        <f t="shared" si="40"/>
        <v>140</v>
      </c>
      <c r="R171" s="79">
        <f t="shared" si="41"/>
        <v>8</v>
      </c>
      <c r="S171" s="128">
        <v>59.05</v>
      </c>
      <c r="T171" s="127" t="s">
        <v>12</v>
      </c>
    </row>
    <row r="172" spans="1:20" s="50" customFormat="1" ht="20.100000000000001" customHeight="1" x14ac:dyDescent="0.2">
      <c r="A172" s="86">
        <v>2190239</v>
      </c>
      <c r="B172" s="66" t="s">
        <v>256</v>
      </c>
      <c r="C172" s="73" t="s">
        <v>465</v>
      </c>
      <c r="D172" s="66" t="s">
        <v>256</v>
      </c>
      <c r="E172" s="66">
        <v>7720772</v>
      </c>
      <c r="F172" s="66" t="s">
        <v>256</v>
      </c>
      <c r="G172" s="107" t="s">
        <v>402</v>
      </c>
      <c r="H172" s="79" t="s">
        <v>610</v>
      </c>
      <c r="I172" s="79" t="s">
        <v>373</v>
      </c>
      <c r="J172" s="66" t="str">
        <f>Tabel32[[#This Row],[Artikelnummer gAvilar]]</f>
        <v>71420</v>
      </c>
      <c r="K172" s="79" t="str">
        <f t="shared" si="35"/>
        <v>8718558714202</v>
      </c>
      <c r="L172" s="79">
        <v>8718558</v>
      </c>
      <c r="M172" s="79">
        <f t="shared" si="36"/>
        <v>31</v>
      </c>
      <c r="N172" s="79">
        <f t="shared" si="37"/>
        <v>93</v>
      </c>
      <c r="O172" s="79">
        <f t="shared" si="38"/>
        <v>25</v>
      </c>
      <c r="P172" s="79">
        <f t="shared" si="39"/>
        <v>118</v>
      </c>
      <c r="Q172" s="79">
        <f t="shared" si="40"/>
        <v>120</v>
      </c>
      <c r="R172" s="79">
        <f t="shared" si="41"/>
        <v>2</v>
      </c>
      <c r="S172" s="126">
        <v>138</v>
      </c>
      <c r="T172" s="127" t="s">
        <v>12</v>
      </c>
    </row>
    <row r="173" spans="1:20" s="50" customFormat="1" ht="20.100000000000001" customHeight="1" x14ac:dyDescent="0.2">
      <c r="A173" s="86">
        <v>2190304</v>
      </c>
      <c r="B173" s="66">
        <v>3391481</v>
      </c>
      <c r="C173" s="66" t="s">
        <v>467</v>
      </c>
      <c r="D173" s="66" t="s">
        <v>256</v>
      </c>
      <c r="E173" s="66" t="s">
        <v>256</v>
      </c>
      <c r="F173" s="66" t="s">
        <v>256</v>
      </c>
      <c r="G173" s="107">
        <v>71421</v>
      </c>
      <c r="H173" s="79" t="s">
        <v>609</v>
      </c>
      <c r="I173" s="79" t="s">
        <v>373</v>
      </c>
      <c r="J173" s="66">
        <f>Tabel32[[#This Row],[Artikelnummer gAvilar]]</f>
        <v>71421</v>
      </c>
      <c r="K173" s="79" t="str">
        <f t="shared" si="35"/>
        <v>8718558714219</v>
      </c>
      <c r="L173" s="79">
        <v>8718558</v>
      </c>
      <c r="M173" s="79">
        <f t="shared" si="36"/>
        <v>32</v>
      </c>
      <c r="N173" s="79">
        <f t="shared" si="37"/>
        <v>96</v>
      </c>
      <c r="O173" s="79">
        <f t="shared" si="38"/>
        <v>25</v>
      </c>
      <c r="P173" s="79">
        <f t="shared" si="39"/>
        <v>121</v>
      </c>
      <c r="Q173" s="79">
        <f t="shared" si="40"/>
        <v>130</v>
      </c>
      <c r="R173" s="79">
        <f t="shared" si="41"/>
        <v>9</v>
      </c>
      <c r="S173" s="126">
        <v>184.8</v>
      </c>
      <c r="T173" s="127" t="s">
        <v>12</v>
      </c>
    </row>
    <row r="174" spans="1:20" s="50" customFormat="1" ht="20.100000000000001" customHeight="1" x14ac:dyDescent="0.2">
      <c r="A174" s="86" t="s">
        <v>365</v>
      </c>
      <c r="B174" s="66" t="s">
        <v>256</v>
      </c>
      <c r="C174" s="73" t="s">
        <v>468</v>
      </c>
      <c r="D174" s="66" t="s">
        <v>256</v>
      </c>
      <c r="E174" s="66" t="s">
        <v>256</v>
      </c>
      <c r="F174" s="66" t="s">
        <v>256</v>
      </c>
      <c r="G174" s="107">
        <v>71493</v>
      </c>
      <c r="H174" s="79" t="s">
        <v>401</v>
      </c>
      <c r="I174" s="79" t="s">
        <v>373</v>
      </c>
      <c r="J174" s="66">
        <f>Tabel32[[#This Row],[Artikelnummer gAvilar]]</f>
        <v>71493</v>
      </c>
      <c r="K174" s="79" t="str">
        <f t="shared" si="35"/>
        <v>8718558714936</v>
      </c>
      <c r="L174" s="79">
        <v>8718558</v>
      </c>
      <c r="M174" s="79">
        <f t="shared" si="36"/>
        <v>34</v>
      </c>
      <c r="N174" s="79">
        <f t="shared" si="37"/>
        <v>102</v>
      </c>
      <c r="O174" s="79">
        <f t="shared" si="38"/>
        <v>32</v>
      </c>
      <c r="P174" s="79">
        <f t="shared" si="39"/>
        <v>134</v>
      </c>
      <c r="Q174" s="79">
        <f t="shared" si="40"/>
        <v>140</v>
      </c>
      <c r="R174" s="79">
        <f t="shared" si="41"/>
        <v>6</v>
      </c>
      <c r="S174" s="126">
        <v>216</v>
      </c>
      <c r="T174" s="127" t="s">
        <v>12</v>
      </c>
    </row>
    <row r="175" spans="1:20" s="50" customFormat="1" ht="20.100000000000001" customHeight="1" x14ac:dyDescent="0.2">
      <c r="A175" s="83">
        <v>787630</v>
      </c>
      <c r="B175" s="84">
        <v>3390009</v>
      </c>
      <c r="C175" s="73" t="s">
        <v>477</v>
      </c>
      <c r="D175" s="84">
        <v>1640348</v>
      </c>
      <c r="E175" s="84">
        <v>7720787</v>
      </c>
      <c r="F175" s="66" t="s">
        <v>256</v>
      </c>
      <c r="G175" s="139">
        <v>83245</v>
      </c>
      <c r="H175" s="79" t="s">
        <v>592</v>
      </c>
      <c r="I175" s="79" t="s">
        <v>345</v>
      </c>
      <c r="J175" s="66">
        <f>Tabel32[[#This Row],[Artikelnummer gAvilar]]</f>
        <v>83245</v>
      </c>
      <c r="K175" s="79" t="str">
        <f t="shared" si="35"/>
        <v>8718558832456</v>
      </c>
      <c r="L175" s="79">
        <v>8718558</v>
      </c>
      <c r="M175" s="79">
        <f t="shared" si="36"/>
        <v>35</v>
      </c>
      <c r="N175" s="79">
        <f t="shared" si="37"/>
        <v>105</v>
      </c>
      <c r="O175" s="79">
        <f t="shared" si="38"/>
        <v>29</v>
      </c>
      <c r="P175" s="79">
        <f t="shared" si="39"/>
        <v>134</v>
      </c>
      <c r="Q175" s="79">
        <f t="shared" si="40"/>
        <v>140</v>
      </c>
      <c r="R175" s="79">
        <f t="shared" si="41"/>
        <v>6</v>
      </c>
      <c r="S175" s="126">
        <v>971</v>
      </c>
      <c r="T175" s="127" t="s">
        <v>12</v>
      </c>
    </row>
    <row r="176" spans="1:20" s="50" customFormat="1" ht="20.100000000000001" customHeight="1" x14ac:dyDescent="0.2">
      <c r="A176" s="80">
        <v>2291019</v>
      </c>
      <c r="B176" s="66">
        <v>3391475</v>
      </c>
      <c r="C176" s="66" t="s">
        <v>106</v>
      </c>
      <c r="D176" s="66">
        <v>7510712</v>
      </c>
      <c r="E176" s="66">
        <v>7670106</v>
      </c>
      <c r="F176" s="66" t="s">
        <v>256</v>
      </c>
      <c r="G176" s="107">
        <v>26623</v>
      </c>
      <c r="H176" s="79" t="s">
        <v>668</v>
      </c>
      <c r="I176" s="79" t="s">
        <v>10</v>
      </c>
      <c r="J176" s="66">
        <f>Tabel32[[#This Row],[Artikelnummer gAvilar]]</f>
        <v>26623</v>
      </c>
      <c r="K176" s="79" t="str">
        <f t="shared" si="35"/>
        <v>8718558266237</v>
      </c>
      <c r="L176" s="79">
        <v>8718558</v>
      </c>
      <c r="M176" s="79">
        <f t="shared" si="36"/>
        <v>31</v>
      </c>
      <c r="N176" s="79">
        <f t="shared" si="37"/>
        <v>93</v>
      </c>
      <c r="O176" s="79">
        <f t="shared" si="38"/>
        <v>30</v>
      </c>
      <c r="P176" s="79">
        <f t="shared" si="39"/>
        <v>123</v>
      </c>
      <c r="Q176" s="79">
        <f t="shared" si="40"/>
        <v>130</v>
      </c>
      <c r="R176" s="79">
        <f t="shared" si="41"/>
        <v>7</v>
      </c>
      <c r="S176" s="128">
        <v>43.5</v>
      </c>
      <c r="T176" s="127" t="s">
        <v>12</v>
      </c>
    </row>
    <row r="177" spans="1:20" s="50" customFormat="1" ht="20.100000000000001" customHeight="1" x14ac:dyDescent="0.2">
      <c r="A177" s="77">
        <v>787655</v>
      </c>
      <c r="B177" s="66">
        <v>3390024</v>
      </c>
      <c r="C177" s="66" t="s">
        <v>110</v>
      </c>
      <c r="D177" s="66">
        <v>7510958</v>
      </c>
      <c r="E177" s="66">
        <v>7670055</v>
      </c>
      <c r="F177" s="66" t="s">
        <v>256</v>
      </c>
      <c r="G177" s="107">
        <v>26627</v>
      </c>
      <c r="H177" s="79" t="s">
        <v>284</v>
      </c>
      <c r="I177" s="79" t="s">
        <v>10</v>
      </c>
      <c r="J177" s="66">
        <f>Tabel32[[#This Row],[Artikelnummer gAvilar]]</f>
        <v>26627</v>
      </c>
      <c r="K177" s="79" t="str">
        <f t="shared" si="35"/>
        <v>8718558266275</v>
      </c>
      <c r="L177" s="79">
        <v>8718558</v>
      </c>
      <c r="M177" s="79">
        <f t="shared" si="36"/>
        <v>35</v>
      </c>
      <c r="N177" s="79">
        <f t="shared" si="37"/>
        <v>105</v>
      </c>
      <c r="O177" s="79">
        <f t="shared" si="38"/>
        <v>30</v>
      </c>
      <c r="P177" s="79">
        <f t="shared" si="39"/>
        <v>135</v>
      </c>
      <c r="Q177" s="79">
        <f t="shared" si="40"/>
        <v>140</v>
      </c>
      <c r="R177" s="79">
        <f t="shared" si="41"/>
        <v>5</v>
      </c>
      <c r="S177" s="128">
        <v>66.150000000000006</v>
      </c>
      <c r="T177" s="127" t="s">
        <v>12</v>
      </c>
    </row>
    <row r="178" spans="1:20" s="50" customFormat="1" ht="20.100000000000001" customHeight="1" x14ac:dyDescent="0.2">
      <c r="A178" s="77">
        <v>9176539</v>
      </c>
      <c r="B178" s="66">
        <v>3391837</v>
      </c>
      <c r="C178" s="66" t="s">
        <v>136</v>
      </c>
      <c r="D178" s="66">
        <v>7510738</v>
      </c>
      <c r="E178" s="66" t="s">
        <v>256</v>
      </c>
      <c r="F178" s="66" t="s">
        <v>256</v>
      </c>
      <c r="G178" s="107">
        <v>28956</v>
      </c>
      <c r="H178" s="79" t="s">
        <v>301</v>
      </c>
      <c r="I178" s="79" t="s">
        <v>92</v>
      </c>
      <c r="J178" s="66">
        <f>Tabel32[[#This Row],[Artikelnummer gAvilar]]</f>
        <v>28956</v>
      </c>
      <c r="K178" s="79" t="str">
        <f t="shared" si="35"/>
        <v>8718558289564</v>
      </c>
      <c r="L178" s="79">
        <v>8718558</v>
      </c>
      <c r="M178" s="79">
        <f t="shared" si="36"/>
        <v>37</v>
      </c>
      <c r="N178" s="79">
        <f t="shared" si="37"/>
        <v>111</v>
      </c>
      <c r="O178" s="79">
        <f t="shared" si="38"/>
        <v>35</v>
      </c>
      <c r="P178" s="79">
        <f t="shared" si="39"/>
        <v>146</v>
      </c>
      <c r="Q178" s="79">
        <f t="shared" si="40"/>
        <v>150</v>
      </c>
      <c r="R178" s="79">
        <f t="shared" si="41"/>
        <v>4</v>
      </c>
      <c r="S178" s="128">
        <v>312</v>
      </c>
      <c r="T178" s="127" t="s">
        <v>33</v>
      </c>
    </row>
    <row r="179" spans="1:20" s="50" customFormat="1" ht="20.100000000000001" customHeight="1" x14ac:dyDescent="0.2">
      <c r="A179" s="86">
        <v>2190239</v>
      </c>
      <c r="B179" s="66" t="s">
        <v>256</v>
      </c>
      <c r="C179" s="73" t="s">
        <v>465</v>
      </c>
      <c r="D179" s="66" t="s">
        <v>256</v>
      </c>
      <c r="E179" s="66">
        <v>7720772</v>
      </c>
      <c r="F179" s="66" t="s">
        <v>256</v>
      </c>
      <c r="G179" s="107" t="s">
        <v>402</v>
      </c>
      <c r="H179" s="79" t="s">
        <v>610</v>
      </c>
      <c r="I179" s="79" t="s">
        <v>373</v>
      </c>
      <c r="J179" s="66" t="str">
        <f>Tabel32[[#This Row],[Artikelnummer gAvilar]]</f>
        <v>71420</v>
      </c>
      <c r="K179" s="79" t="str">
        <f t="shared" si="35"/>
        <v>8718558714202</v>
      </c>
      <c r="L179" s="79">
        <v>8718558</v>
      </c>
      <c r="M179" s="79">
        <f t="shared" si="36"/>
        <v>31</v>
      </c>
      <c r="N179" s="79">
        <f t="shared" si="37"/>
        <v>93</v>
      </c>
      <c r="O179" s="79">
        <f t="shared" si="38"/>
        <v>25</v>
      </c>
      <c r="P179" s="79">
        <f t="shared" si="39"/>
        <v>118</v>
      </c>
      <c r="Q179" s="79">
        <f t="shared" si="40"/>
        <v>120</v>
      </c>
      <c r="R179" s="79">
        <f t="shared" si="41"/>
        <v>2</v>
      </c>
      <c r="S179" s="126">
        <v>138</v>
      </c>
      <c r="T179" s="127" t="s">
        <v>12</v>
      </c>
    </row>
    <row r="180" spans="1:20" s="50" customFormat="1" ht="20.100000000000001" customHeight="1" x14ac:dyDescent="0.2">
      <c r="A180" s="86">
        <v>2190304</v>
      </c>
      <c r="B180" s="66">
        <v>3391481</v>
      </c>
      <c r="C180" s="66" t="s">
        <v>467</v>
      </c>
      <c r="D180" s="66" t="s">
        <v>256</v>
      </c>
      <c r="E180" s="66" t="s">
        <v>256</v>
      </c>
      <c r="F180" s="66" t="s">
        <v>256</v>
      </c>
      <c r="G180" s="107">
        <v>71421</v>
      </c>
      <c r="H180" s="79" t="s">
        <v>609</v>
      </c>
      <c r="I180" s="79" t="s">
        <v>373</v>
      </c>
      <c r="J180" s="66">
        <f>Tabel32[[#This Row],[Artikelnummer gAvilar]]</f>
        <v>71421</v>
      </c>
      <c r="K180" s="79" t="str">
        <f t="shared" si="35"/>
        <v>8718558714219</v>
      </c>
      <c r="L180" s="79">
        <v>8718558</v>
      </c>
      <c r="M180" s="79">
        <f t="shared" si="36"/>
        <v>32</v>
      </c>
      <c r="N180" s="79">
        <f t="shared" si="37"/>
        <v>96</v>
      </c>
      <c r="O180" s="79">
        <f t="shared" si="38"/>
        <v>25</v>
      </c>
      <c r="P180" s="79">
        <f t="shared" si="39"/>
        <v>121</v>
      </c>
      <c r="Q180" s="79">
        <f t="shared" si="40"/>
        <v>130</v>
      </c>
      <c r="R180" s="79">
        <f t="shared" si="41"/>
        <v>9</v>
      </c>
      <c r="S180" s="126">
        <v>184.8</v>
      </c>
      <c r="T180" s="127" t="s">
        <v>12</v>
      </c>
    </row>
    <row r="181" spans="1:20" s="50" customFormat="1" ht="20.100000000000001" customHeight="1" x14ac:dyDescent="0.2">
      <c r="A181" s="86" t="s">
        <v>365</v>
      </c>
      <c r="B181" s="66" t="s">
        <v>256</v>
      </c>
      <c r="C181" s="73" t="s">
        <v>468</v>
      </c>
      <c r="D181" s="66" t="s">
        <v>256</v>
      </c>
      <c r="E181" s="66" t="s">
        <v>256</v>
      </c>
      <c r="F181" s="66" t="s">
        <v>256</v>
      </c>
      <c r="G181" s="107">
        <v>71493</v>
      </c>
      <c r="H181" s="79" t="s">
        <v>401</v>
      </c>
      <c r="I181" s="79" t="s">
        <v>373</v>
      </c>
      <c r="J181" s="66">
        <f>Tabel32[[#This Row],[Artikelnummer gAvilar]]</f>
        <v>71493</v>
      </c>
      <c r="K181" s="79" t="str">
        <f t="shared" si="35"/>
        <v>8718558714936</v>
      </c>
      <c r="L181" s="79">
        <v>8718558</v>
      </c>
      <c r="M181" s="79">
        <f t="shared" si="36"/>
        <v>34</v>
      </c>
      <c r="N181" s="79">
        <f t="shared" si="37"/>
        <v>102</v>
      </c>
      <c r="O181" s="79">
        <f t="shared" si="38"/>
        <v>32</v>
      </c>
      <c r="P181" s="79">
        <f t="shared" si="39"/>
        <v>134</v>
      </c>
      <c r="Q181" s="79">
        <f t="shared" si="40"/>
        <v>140</v>
      </c>
      <c r="R181" s="79">
        <f t="shared" si="41"/>
        <v>6</v>
      </c>
      <c r="S181" s="126">
        <v>216</v>
      </c>
      <c r="T181" s="127" t="s">
        <v>12</v>
      </c>
    </row>
    <row r="182" spans="1:20" s="50" customFormat="1" ht="20.100000000000001" customHeight="1" x14ac:dyDescent="0.2">
      <c r="A182" s="83">
        <v>787689</v>
      </c>
      <c r="B182" s="66" t="s">
        <v>256</v>
      </c>
      <c r="C182" s="73" t="s">
        <v>481</v>
      </c>
      <c r="D182" s="84">
        <v>7510954</v>
      </c>
      <c r="E182" s="84">
        <v>7720788</v>
      </c>
      <c r="F182" s="66" t="s">
        <v>256</v>
      </c>
      <c r="G182" s="139">
        <v>83246</v>
      </c>
      <c r="H182" s="79" t="s">
        <v>593</v>
      </c>
      <c r="I182" s="79" t="s">
        <v>345</v>
      </c>
      <c r="J182" s="66">
        <f>Tabel32[[#This Row],[Artikelnummer gAvilar]]</f>
        <v>83246</v>
      </c>
      <c r="K182" s="79" t="str">
        <f t="shared" si="35"/>
        <v>8718558832463</v>
      </c>
      <c r="L182" s="79">
        <v>8718558</v>
      </c>
      <c r="M182" s="79">
        <f t="shared" si="36"/>
        <v>36</v>
      </c>
      <c r="N182" s="79">
        <f t="shared" si="37"/>
        <v>108</v>
      </c>
      <c r="O182" s="79">
        <f t="shared" si="38"/>
        <v>29</v>
      </c>
      <c r="P182" s="79">
        <f t="shared" si="39"/>
        <v>137</v>
      </c>
      <c r="Q182" s="79">
        <f t="shared" si="40"/>
        <v>140</v>
      </c>
      <c r="R182" s="79">
        <f t="shared" si="41"/>
        <v>3</v>
      </c>
      <c r="S182" s="126">
        <v>1846.79</v>
      </c>
      <c r="T182" s="127" t="s">
        <v>12</v>
      </c>
    </row>
    <row r="183" spans="1:20" s="50" customFormat="1" ht="20.100000000000001" customHeight="1" x14ac:dyDescent="0.2">
      <c r="A183" s="80">
        <v>2291020</v>
      </c>
      <c r="B183" s="66">
        <v>3391471</v>
      </c>
      <c r="C183" s="66" t="s">
        <v>107</v>
      </c>
      <c r="D183" s="66">
        <v>7510713</v>
      </c>
      <c r="E183" s="66">
        <v>7670107</v>
      </c>
      <c r="F183" s="66" t="s">
        <v>256</v>
      </c>
      <c r="G183" s="107">
        <v>26624</v>
      </c>
      <c r="H183" s="79" t="s">
        <v>19</v>
      </c>
      <c r="I183" s="79" t="s">
        <v>10</v>
      </c>
      <c r="J183" s="66">
        <f>Tabel32[[#This Row],[Artikelnummer gAvilar]]</f>
        <v>26624</v>
      </c>
      <c r="K183" s="79" t="str">
        <f t="shared" si="35"/>
        <v>8718558266244</v>
      </c>
      <c r="L183" s="79">
        <v>8718558</v>
      </c>
      <c r="M183" s="79">
        <f t="shared" si="36"/>
        <v>32</v>
      </c>
      <c r="N183" s="79">
        <f t="shared" si="37"/>
        <v>96</v>
      </c>
      <c r="O183" s="79">
        <f t="shared" si="38"/>
        <v>30</v>
      </c>
      <c r="P183" s="79">
        <f t="shared" si="39"/>
        <v>126</v>
      </c>
      <c r="Q183" s="79">
        <f t="shared" si="40"/>
        <v>130</v>
      </c>
      <c r="R183" s="79">
        <f t="shared" si="41"/>
        <v>4</v>
      </c>
      <c r="S183" s="128">
        <v>63.25</v>
      </c>
      <c r="T183" s="127" t="s">
        <v>12</v>
      </c>
    </row>
    <row r="184" spans="1:20" s="50" customFormat="1" ht="20.100000000000001" customHeight="1" x14ac:dyDescent="0.2">
      <c r="A184" s="77">
        <v>3726346</v>
      </c>
      <c r="B184" s="66">
        <v>3390025</v>
      </c>
      <c r="C184" s="66" t="s">
        <v>127</v>
      </c>
      <c r="D184" s="66">
        <v>7510728</v>
      </c>
      <c r="E184" s="66">
        <v>7670057</v>
      </c>
      <c r="F184" s="66" t="s">
        <v>256</v>
      </c>
      <c r="G184" s="107">
        <v>27629</v>
      </c>
      <c r="H184" s="79" t="s">
        <v>285</v>
      </c>
      <c r="I184" s="79" t="s">
        <v>10</v>
      </c>
      <c r="J184" s="66">
        <f>Tabel32[[#This Row],[Artikelnummer gAvilar]]</f>
        <v>27629</v>
      </c>
      <c r="K184" s="79" t="str">
        <f t="shared" si="35"/>
        <v>8718558276298</v>
      </c>
      <c r="L184" s="79">
        <v>8718558</v>
      </c>
      <c r="M184" s="79">
        <f t="shared" si="36"/>
        <v>37</v>
      </c>
      <c r="N184" s="79">
        <f t="shared" si="37"/>
        <v>111</v>
      </c>
      <c r="O184" s="79">
        <f t="shared" si="38"/>
        <v>31</v>
      </c>
      <c r="P184" s="79">
        <f t="shared" si="39"/>
        <v>142</v>
      </c>
      <c r="Q184" s="79">
        <f t="shared" si="40"/>
        <v>150</v>
      </c>
      <c r="R184" s="79">
        <f t="shared" si="41"/>
        <v>8</v>
      </c>
      <c r="S184" s="128">
        <v>155.19999999999999</v>
      </c>
      <c r="T184" s="127" t="s">
        <v>12</v>
      </c>
    </row>
    <row r="185" spans="1:20" s="50" customFormat="1" ht="20.100000000000001" customHeight="1" x14ac:dyDescent="0.2">
      <c r="A185" s="77">
        <v>9176546</v>
      </c>
      <c r="B185" s="66">
        <v>3391838</v>
      </c>
      <c r="C185" s="66" t="s">
        <v>137</v>
      </c>
      <c r="D185" s="66">
        <v>7510739</v>
      </c>
      <c r="E185" s="66" t="s">
        <v>256</v>
      </c>
      <c r="F185" s="66" t="s">
        <v>256</v>
      </c>
      <c r="G185" s="107">
        <v>28958</v>
      </c>
      <c r="H185" s="79" t="s">
        <v>300</v>
      </c>
      <c r="I185" s="79" t="s">
        <v>92</v>
      </c>
      <c r="J185" s="66">
        <f>Tabel32[[#This Row],[Artikelnummer gAvilar]]</f>
        <v>28958</v>
      </c>
      <c r="K185" s="79" t="str">
        <f t="shared" si="35"/>
        <v>8718558289588</v>
      </c>
      <c r="L185" s="79">
        <v>8718558</v>
      </c>
      <c r="M185" s="79">
        <f t="shared" si="36"/>
        <v>39</v>
      </c>
      <c r="N185" s="79">
        <f t="shared" si="37"/>
        <v>117</v>
      </c>
      <c r="O185" s="79">
        <f t="shared" si="38"/>
        <v>35</v>
      </c>
      <c r="P185" s="79">
        <f t="shared" si="39"/>
        <v>152</v>
      </c>
      <c r="Q185" s="79">
        <f t="shared" si="40"/>
        <v>160</v>
      </c>
      <c r="R185" s="79">
        <f t="shared" si="41"/>
        <v>8</v>
      </c>
      <c r="S185" s="128">
        <v>345</v>
      </c>
      <c r="T185" s="127" t="s">
        <v>33</v>
      </c>
    </row>
    <row r="186" spans="1:20" s="50" customFormat="1" ht="20.100000000000001" customHeight="1" x14ac:dyDescent="0.2">
      <c r="A186" s="86">
        <v>2190239</v>
      </c>
      <c r="B186" s="66" t="s">
        <v>256</v>
      </c>
      <c r="C186" s="73" t="s">
        <v>465</v>
      </c>
      <c r="D186" s="66" t="s">
        <v>256</v>
      </c>
      <c r="E186" s="66">
        <v>7720772</v>
      </c>
      <c r="F186" s="66" t="s">
        <v>256</v>
      </c>
      <c r="G186" s="107" t="s">
        <v>402</v>
      </c>
      <c r="H186" s="79" t="s">
        <v>610</v>
      </c>
      <c r="I186" s="79" t="s">
        <v>373</v>
      </c>
      <c r="J186" s="66" t="str">
        <f>Tabel32[[#This Row],[Artikelnummer gAvilar]]</f>
        <v>71420</v>
      </c>
      <c r="K186" s="79" t="str">
        <f t="shared" si="35"/>
        <v>8718558714202</v>
      </c>
      <c r="L186" s="79">
        <v>8718558</v>
      </c>
      <c r="M186" s="79">
        <f t="shared" si="36"/>
        <v>31</v>
      </c>
      <c r="N186" s="79">
        <f t="shared" si="37"/>
        <v>93</v>
      </c>
      <c r="O186" s="79">
        <f t="shared" si="38"/>
        <v>25</v>
      </c>
      <c r="P186" s="79">
        <f t="shared" si="39"/>
        <v>118</v>
      </c>
      <c r="Q186" s="79">
        <f t="shared" si="40"/>
        <v>120</v>
      </c>
      <c r="R186" s="79">
        <f t="shared" si="41"/>
        <v>2</v>
      </c>
      <c r="S186" s="126">
        <v>138</v>
      </c>
      <c r="T186" s="127" t="s">
        <v>12</v>
      </c>
    </row>
    <row r="187" spans="1:20" s="50" customFormat="1" ht="20.100000000000001" customHeight="1" x14ac:dyDescent="0.2">
      <c r="A187" s="86">
        <v>2190304</v>
      </c>
      <c r="B187" s="66">
        <v>3391481</v>
      </c>
      <c r="C187" s="66" t="s">
        <v>467</v>
      </c>
      <c r="D187" s="66" t="s">
        <v>256</v>
      </c>
      <c r="E187" s="66" t="s">
        <v>256</v>
      </c>
      <c r="F187" s="66" t="s">
        <v>256</v>
      </c>
      <c r="G187" s="107">
        <v>71421</v>
      </c>
      <c r="H187" s="79" t="s">
        <v>609</v>
      </c>
      <c r="I187" s="79" t="s">
        <v>373</v>
      </c>
      <c r="J187" s="66">
        <f>Tabel32[[#This Row],[Artikelnummer gAvilar]]</f>
        <v>71421</v>
      </c>
      <c r="K187" s="79" t="str">
        <f t="shared" si="35"/>
        <v>8718558714219</v>
      </c>
      <c r="L187" s="79">
        <v>8718558</v>
      </c>
      <c r="M187" s="79">
        <f t="shared" si="36"/>
        <v>32</v>
      </c>
      <c r="N187" s="79">
        <f t="shared" si="37"/>
        <v>96</v>
      </c>
      <c r="O187" s="79">
        <f t="shared" si="38"/>
        <v>25</v>
      </c>
      <c r="P187" s="79">
        <f t="shared" si="39"/>
        <v>121</v>
      </c>
      <c r="Q187" s="79">
        <f t="shared" si="40"/>
        <v>130</v>
      </c>
      <c r="R187" s="79">
        <f t="shared" si="41"/>
        <v>9</v>
      </c>
      <c r="S187" s="126">
        <v>184.8</v>
      </c>
      <c r="T187" s="127" t="s">
        <v>12</v>
      </c>
    </row>
    <row r="188" spans="1:20" s="50" customFormat="1" ht="20.100000000000001" customHeight="1" x14ac:dyDescent="0.2">
      <c r="A188" s="86" t="s">
        <v>365</v>
      </c>
      <c r="B188" s="66" t="s">
        <v>256</v>
      </c>
      <c r="C188" s="73" t="s">
        <v>468</v>
      </c>
      <c r="D188" s="66" t="s">
        <v>256</v>
      </c>
      <c r="E188" s="66" t="s">
        <v>256</v>
      </c>
      <c r="F188" s="66" t="s">
        <v>256</v>
      </c>
      <c r="G188" s="107">
        <v>71493</v>
      </c>
      <c r="H188" s="79" t="s">
        <v>401</v>
      </c>
      <c r="I188" s="79" t="s">
        <v>373</v>
      </c>
      <c r="J188" s="66">
        <f>Tabel32[[#This Row],[Artikelnummer gAvilar]]</f>
        <v>71493</v>
      </c>
      <c r="K188" s="79" t="str">
        <f t="shared" si="35"/>
        <v>8718558714936</v>
      </c>
      <c r="L188" s="79">
        <v>8718558</v>
      </c>
      <c r="M188" s="79">
        <f t="shared" si="36"/>
        <v>34</v>
      </c>
      <c r="N188" s="79">
        <f t="shared" si="37"/>
        <v>102</v>
      </c>
      <c r="O188" s="79">
        <f t="shared" si="38"/>
        <v>32</v>
      </c>
      <c r="P188" s="79">
        <f t="shared" si="39"/>
        <v>134</v>
      </c>
      <c r="Q188" s="79">
        <f t="shared" si="40"/>
        <v>140</v>
      </c>
      <c r="R188" s="79">
        <f t="shared" si="41"/>
        <v>6</v>
      </c>
      <c r="S188" s="126">
        <v>216</v>
      </c>
      <c r="T188" s="127" t="s">
        <v>12</v>
      </c>
    </row>
    <row r="189" spans="1:20" s="50" customFormat="1" ht="20.100000000000001" customHeight="1" x14ac:dyDescent="0.2">
      <c r="A189" s="86">
        <v>2862886</v>
      </c>
      <c r="B189" s="66">
        <v>3391549</v>
      </c>
      <c r="C189" s="73" t="s">
        <v>494</v>
      </c>
      <c r="D189" s="66" t="s">
        <v>256</v>
      </c>
      <c r="E189" s="66">
        <v>7720813</v>
      </c>
      <c r="F189" s="66" t="s">
        <v>256</v>
      </c>
      <c r="G189" s="112">
        <v>82101</v>
      </c>
      <c r="H189" s="79" t="s">
        <v>360</v>
      </c>
      <c r="I189" s="79" t="s">
        <v>345</v>
      </c>
      <c r="J189" s="66">
        <f>Tabel32[[#This Row],[Artikelnummer gAvilar]]</f>
        <v>82101</v>
      </c>
      <c r="K189" s="79" t="str">
        <f t="shared" si="35"/>
        <v>8718558821016</v>
      </c>
      <c r="L189" s="79">
        <v>8718558</v>
      </c>
      <c r="M189" s="79">
        <f t="shared" si="36"/>
        <v>30</v>
      </c>
      <c r="N189" s="79">
        <f t="shared" si="37"/>
        <v>90</v>
      </c>
      <c r="O189" s="79">
        <f t="shared" si="38"/>
        <v>24</v>
      </c>
      <c r="P189" s="79">
        <f t="shared" si="39"/>
        <v>114</v>
      </c>
      <c r="Q189" s="79">
        <f t="shared" si="40"/>
        <v>120</v>
      </c>
      <c r="R189" s="79">
        <f t="shared" si="41"/>
        <v>6</v>
      </c>
      <c r="S189" s="126">
        <v>2276.3000000000002</v>
      </c>
      <c r="T189" s="129" t="s">
        <v>32</v>
      </c>
    </row>
    <row r="190" spans="1:20" s="50" customFormat="1" ht="20.100000000000001" customHeight="1" x14ac:dyDescent="0.2">
      <c r="A190" s="77">
        <v>2862852</v>
      </c>
      <c r="B190" s="66">
        <v>3391539</v>
      </c>
      <c r="C190" s="66" t="s">
        <v>162</v>
      </c>
      <c r="D190" s="66">
        <v>7510765</v>
      </c>
      <c r="E190" s="66">
        <v>7670131</v>
      </c>
      <c r="F190" s="66" t="s">
        <v>256</v>
      </c>
      <c r="G190" s="107">
        <v>80472</v>
      </c>
      <c r="H190" s="79" t="s">
        <v>56</v>
      </c>
      <c r="I190" s="79" t="s">
        <v>10</v>
      </c>
      <c r="J190" s="66">
        <f>Tabel32[[#This Row],[Artikelnummer gAvilar]]</f>
        <v>80472</v>
      </c>
      <c r="K190" s="79" t="str">
        <f t="shared" si="35"/>
        <v>8718558804729</v>
      </c>
      <c r="L190" s="79">
        <v>8718558</v>
      </c>
      <c r="M190" s="79">
        <f t="shared" si="36"/>
        <v>34</v>
      </c>
      <c r="N190" s="79">
        <f t="shared" si="37"/>
        <v>102</v>
      </c>
      <c r="O190" s="79">
        <f t="shared" si="38"/>
        <v>29</v>
      </c>
      <c r="P190" s="79">
        <f t="shared" si="39"/>
        <v>131</v>
      </c>
      <c r="Q190" s="79">
        <f t="shared" si="40"/>
        <v>140</v>
      </c>
      <c r="R190" s="79">
        <f t="shared" si="41"/>
        <v>9</v>
      </c>
      <c r="S190" s="108">
        <v>74</v>
      </c>
      <c r="T190" s="127" t="s">
        <v>12</v>
      </c>
    </row>
    <row r="191" spans="1:20" s="50" customFormat="1" ht="20.100000000000001" customHeight="1" x14ac:dyDescent="0.2">
      <c r="A191" s="77">
        <v>3477924</v>
      </c>
      <c r="B191" s="66">
        <v>3391489</v>
      </c>
      <c r="C191" s="66" t="s">
        <v>138</v>
      </c>
      <c r="D191" s="66">
        <v>7510741</v>
      </c>
      <c r="E191" s="66">
        <v>7670122</v>
      </c>
      <c r="F191" s="66" t="s">
        <v>256</v>
      </c>
      <c r="G191" s="107">
        <v>42271</v>
      </c>
      <c r="H191" s="79" t="s">
        <v>595</v>
      </c>
      <c r="I191" s="79" t="s">
        <v>10</v>
      </c>
      <c r="J191" s="66">
        <f>Tabel32[[#This Row],[Artikelnummer gAvilar]]</f>
        <v>42271</v>
      </c>
      <c r="K191" s="79" t="str">
        <f t="shared" si="35"/>
        <v>8718558422718</v>
      </c>
      <c r="L191" s="79">
        <v>8718558</v>
      </c>
      <c r="M191" s="79">
        <f t="shared" si="36"/>
        <v>27</v>
      </c>
      <c r="N191" s="79">
        <f t="shared" si="37"/>
        <v>81</v>
      </c>
      <c r="O191" s="79">
        <f t="shared" si="38"/>
        <v>31</v>
      </c>
      <c r="P191" s="79">
        <f t="shared" si="39"/>
        <v>112</v>
      </c>
      <c r="Q191" s="79">
        <f t="shared" si="40"/>
        <v>120</v>
      </c>
      <c r="R191" s="79">
        <f t="shared" si="41"/>
        <v>8</v>
      </c>
      <c r="S191" s="128">
        <v>6.65</v>
      </c>
      <c r="T191" s="127" t="s">
        <v>12</v>
      </c>
    </row>
    <row r="192" spans="1:20" s="50" customFormat="1" ht="20.100000000000001" customHeight="1" x14ac:dyDescent="0.2">
      <c r="A192" s="83">
        <v>3618435</v>
      </c>
      <c r="B192" s="66" t="s">
        <v>256</v>
      </c>
      <c r="C192" s="66" t="s">
        <v>256</v>
      </c>
      <c r="D192" s="66" t="s">
        <v>256</v>
      </c>
      <c r="E192" s="66" t="s">
        <v>256</v>
      </c>
      <c r="F192" s="66" t="s">
        <v>256</v>
      </c>
      <c r="G192" s="107">
        <v>89568</v>
      </c>
      <c r="H192" s="79" t="s">
        <v>356</v>
      </c>
      <c r="I192" s="79" t="s">
        <v>345</v>
      </c>
      <c r="J192" s="66">
        <f>Tabel32[[#This Row],[Artikelnummer gAvilar]]</f>
        <v>89568</v>
      </c>
      <c r="K192" s="79" t="str">
        <f t="shared" si="35"/>
        <v>8718558895680</v>
      </c>
      <c r="L192" s="79">
        <v>8718558</v>
      </c>
      <c r="M192" s="79">
        <f t="shared" si="36"/>
        <v>41</v>
      </c>
      <c r="N192" s="79">
        <f t="shared" si="37"/>
        <v>123</v>
      </c>
      <c r="O192" s="79">
        <f t="shared" si="38"/>
        <v>37</v>
      </c>
      <c r="P192" s="79">
        <f t="shared" si="39"/>
        <v>160</v>
      </c>
      <c r="Q192" s="79">
        <f t="shared" si="40"/>
        <v>160</v>
      </c>
      <c r="R192" s="79">
        <f t="shared" si="41"/>
        <v>0</v>
      </c>
      <c r="S192" s="126">
        <v>275</v>
      </c>
      <c r="T192" s="127" t="s">
        <v>33</v>
      </c>
    </row>
    <row r="193" spans="1:20" s="50" customFormat="1" ht="20.100000000000001" customHeight="1" x14ac:dyDescent="0.2">
      <c r="A193" s="83">
        <v>3618407</v>
      </c>
      <c r="B193" s="66" t="s">
        <v>256</v>
      </c>
      <c r="C193" s="66" t="s">
        <v>256</v>
      </c>
      <c r="D193" s="66" t="s">
        <v>256</v>
      </c>
      <c r="E193" s="66" t="s">
        <v>256</v>
      </c>
      <c r="F193" s="66" t="s">
        <v>256</v>
      </c>
      <c r="G193" s="107">
        <v>92005</v>
      </c>
      <c r="H193" s="79" t="s">
        <v>965</v>
      </c>
      <c r="I193" s="79" t="s">
        <v>345</v>
      </c>
      <c r="J193" s="66">
        <f>Tabel32[[#This Row],[Artikelnummer gAvilar]]</f>
        <v>92005</v>
      </c>
      <c r="K193" s="79" t="str">
        <f t="shared" si="35"/>
        <v>8718558920054</v>
      </c>
      <c r="L193" s="79">
        <v>8718558</v>
      </c>
      <c r="M193" s="79">
        <f t="shared" si="36"/>
        <v>34</v>
      </c>
      <c r="N193" s="79">
        <f t="shared" si="37"/>
        <v>102</v>
      </c>
      <c r="O193" s="79">
        <f t="shared" si="38"/>
        <v>24</v>
      </c>
      <c r="P193" s="79">
        <f t="shared" si="39"/>
        <v>126</v>
      </c>
      <c r="Q193" s="79">
        <f t="shared" si="40"/>
        <v>130</v>
      </c>
      <c r="R193" s="79">
        <f t="shared" si="41"/>
        <v>4</v>
      </c>
      <c r="S193" s="126">
        <v>1275</v>
      </c>
      <c r="T193" s="127" t="s">
        <v>33</v>
      </c>
    </row>
    <row r="194" spans="1:20" s="50" customFormat="1" ht="20.100000000000001" customHeight="1" x14ac:dyDescent="0.2">
      <c r="A194" s="83">
        <v>3618414</v>
      </c>
      <c r="B194" s="66" t="s">
        <v>256</v>
      </c>
      <c r="C194" s="66" t="s">
        <v>256</v>
      </c>
      <c r="D194" s="66" t="s">
        <v>256</v>
      </c>
      <c r="E194" s="66" t="s">
        <v>256</v>
      </c>
      <c r="F194" s="66" t="s">
        <v>256</v>
      </c>
      <c r="G194" s="107">
        <v>92006</v>
      </c>
      <c r="H194" s="79" t="s">
        <v>966</v>
      </c>
      <c r="I194" s="79" t="s">
        <v>345</v>
      </c>
      <c r="J194" s="66">
        <f>Tabel32[[#This Row],[Artikelnummer gAvilar]]</f>
        <v>92006</v>
      </c>
      <c r="K194" s="79" t="str">
        <f t="shared" si="35"/>
        <v>8718558920061</v>
      </c>
      <c r="L194" s="79">
        <v>8718558</v>
      </c>
      <c r="M194" s="79">
        <f t="shared" si="36"/>
        <v>35</v>
      </c>
      <c r="N194" s="79">
        <f t="shared" si="37"/>
        <v>105</v>
      </c>
      <c r="O194" s="79">
        <f t="shared" si="38"/>
        <v>24</v>
      </c>
      <c r="P194" s="79">
        <f t="shared" si="39"/>
        <v>129</v>
      </c>
      <c r="Q194" s="79">
        <f t="shared" si="40"/>
        <v>130</v>
      </c>
      <c r="R194" s="79">
        <f t="shared" si="41"/>
        <v>1</v>
      </c>
      <c r="S194" s="126">
        <v>1275</v>
      </c>
      <c r="T194" s="127" t="s">
        <v>33</v>
      </c>
    </row>
    <row r="195" spans="1:20" s="50" customFormat="1" ht="20.100000000000001" customHeight="1" x14ac:dyDescent="0.2">
      <c r="A195" s="83">
        <v>3618421</v>
      </c>
      <c r="B195" s="66" t="s">
        <v>256</v>
      </c>
      <c r="C195" s="66" t="s">
        <v>256</v>
      </c>
      <c r="D195" s="66" t="s">
        <v>256</v>
      </c>
      <c r="E195" s="66" t="s">
        <v>256</v>
      </c>
      <c r="F195" s="66" t="s">
        <v>256</v>
      </c>
      <c r="G195" s="107">
        <v>92007</v>
      </c>
      <c r="H195" s="79" t="s">
        <v>967</v>
      </c>
      <c r="I195" s="79" t="s">
        <v>345</v>
      </c>
      <c r="J195" s="66">
        <f>Tabel32[[#This Row],[Artikelnummer gAvilar]]</f>
        <v>92007</v>
      </c>
      <c r="K195" s="79" t="str">
        <f t="shared" si="35"/>
        <v>8718558920078</v>
      </c>
      <c r="L195" s="79">
        <v>8718558</v>
      </c>
      <c r="M195" s="79">
        <f t="shared" si="36"/>
        <v>36</v>
      </c>
      <c r="N195" s="79">
        <f t="shared" si="37"/>
        <v>108</v>
      </c>
      <c r="O195" s="79">
        <f t="shared" si="38"/>
        <v>24</v>
      </c>
      <c r="P195" s="79">
        <f t="shared" si="39"/>
        <v>132</v>
      </c>
      <c r="Q195" s="79">
        <f t="shared" si="40"/>
        <v>140</v>
      </c>
      <c r="R195" s="79">
        <f t="shared" si="41"/>
        <v>8</v>
      </c>
      <c r="S195" s="126">
        <v>1275</v>
      </c>
      <c r="T195" s="127" t="s">
        <v>33</v>
      </c>
    </row>
    <row r="196" spans="1:20" s="50" customFormat="1" ht="20.100000000000001" customHeight="1" x14ac:dyDescent="0.2">
      <c r="A196" s="66" t="s">
        <v>256</v>
      </c>
      <c r="B196" s="66">
        <v>3391550</v>
      </c>
      <c r="C196" s="73" t="s">
        <v>482</v>
      </c>
      <c r="D196" s="66" t="s">
        <v>256</v>
      </c>
      <c r="E196" s="66">
        <v>7720814</v>
      </c>
      <c r="F196" s="66" t="s">
        <v>256</v>
      </c>
      <c r="G196" s="112">
        <v>82102</v>
      </c>
      <c r="H196" s="79" t="s">
        <v>483</v>
      </c>
      <c r="I196" s="79" t="s">
        <v>345</v>
      </c>
      <c r="J196" s="66">
        <f>Tabel32[[#This Row],[Artikelnummer gAvilar]]</f>
        <v>82102</v>
      </c>
      <c r="K196" s="79" t="str">
        <f t="shared" si="35"/>
        <v>8718558821023</v>
      </c>
      <c r="L196" s="79">
        <v>8718558</v>
      </c>
      <c r="M196" s="79">
        <f t="shared" si="36"/>
        <v>31</v>
      </c>
      <c r="N196" s="79">
        <f t="shared" si="37"/>
        <v>93</v>
      </c>
      <c r="O196" s="79">
        <f t="shared" si="38"/>
        <v>24</v>
      </c>
      <c r="P196" s="79">
        <f t="shared" si="39"/>
        <v>117</v>
      </c>
      <c r="Q196" s="79">
        <f t="shared" si="40"/>
        <v>120</v>
      </c>
      <c r="R196" s="79">
        <f t="shared" si="41"/>
        <v>3</v>
      </c>
      <c r="S196" s="126">
        <v>2276.3000000000002</v>
      </c>
      <c r="T196" s="129" t="s">
        <v>32</v>
      </c>
    </row>
    <row r="197" spans="1:20" s="50" customFormat="1" ht="20.100000000000001" customHeight="1" x14ac:dyDescent="0.2">
      <c r="A197" s="77">
        <v>2862852</v>
      </c>
      <c r="B197" s="66">
        <v>3391539</v>
      </c>
      <c r="C197" s="66" t="s">
        <v>162</v>
      </c>
      <c r="D197" s="66">
        <v>7510765</v>
      </c>
      <c r="E197" s="66">
        <v>7670131</v>
      </c>
      <c r="F197" s="66" t="s">
        <v>256</v>
      </c>
      <c r="G197" s="107">
        <v>80472</v>
      </c>
      <c r="H197" s="79" t="s">
        <v>56</v>
      </c>
      <c r="I197" s="79" t="s">
        <v>10</v>
      </c>
      <c r="J197" s="66">
        <f>Tabel32[[#This Row],[Artikelnummer gAvilar]]</f>
        <v>80472</v>
      </c>
      <c r="K197" s="79" t="str">
        <f t="shared" si="35"/>
        <v>8718558804729</v>
      </c>
      <c r="L197" s="79">
        <v>8718558</v>
      </c>
      <c r="M197" s="79">
        <f t="shared" si="36"/>
        <v>34</v>
      </c>
      <c r="N197" s="79">
        <f t="shared" si="37"/>
        <v>102</v>
      </c>
      <c r="O197" s="79">
        <f t="shared" si="38"/>
        <v>29</v>
      </c>
      <c r="P197" s="79">
        <f t="shared" si="39"/>
        <v>131</v>
      </c>
      <c r="Q197" s="79">
        <f t="shared" si="40"/>
        <v>140</v>
      </c>
      <c r="R197" s="79">
        <f t="shared" si="41"/>
        <v>9</v>
      </c>
      <c r="S197" s="108">
        <v>74</v>
      </c>
      <c r="T197" s="127" t="s">
        <v>12</v>
      </c>
    </row>
    <row r="198" spans="1:20" s="50" customFormat="1" ht="20.100000000000001" customHeight="1" x14ac:dyDescent="0.2">
      <c r="A198" s="77">
        <v>3477924</v>
      </c>
      <c r="B198" s="66">
        <v>3391489</v>
      </c>
      <c r="C198" s="66" t="s">
        <v>138</v>
      </c>
      <c r="D198" s="66">
        <v>7510741</v>
      </c>
      <c r="E198" s="66">
        <v>7670122</v>
      </c>
      <c r="F198" s="66" t="s">
        <v>256</v>
      </c>
      <c r="G198" s="107">
        <v>42271</v>
      </c>
      <c r="H198" s="79" t="s">
        <v>595</v>
      </c>
      <c r="I198" s="79" t="s">
        <v>10</v>
      </c>
      <c r="J198" s="66">
        <f>Tabel32[[#This Row],[Artikelnummer gAvilar]]</f>
        <v>42271</v>
      </c>
      <c r="K198" s="79" t="str">
        <f t="shared" si="35"/>
        <v>8718558422718</v>
      </c>
      <c r="L198" s="79">
        <v>8718558</v>
      </c>
      <c r="M198" s="79">
        <f t="shared" si="36"/>
        <v>27</v>
      </c>
      <c r="N198" s="79">
        <f t="shared" si="37"/>
        <v>81</v>
      </c>
      <c r="O198" s="79">
        <f t="shared" si="38"/>
        <v>31</v>
      </c>
      <c r="P198" s="79">
        <f t="shared" si="39"/>
        <v>112</v>
      </c>
      <c r="Q198" s="79">
        <f t="shared" si="40"/>
        <v>120</v>
      </c>
      <c r="R198" s="79">
        <f t="shared" si="41"/>
        <v>8</v>
      </c>
      <c r="S198" s="128">
        <v>6.65</v>
      </c>
      <c r="T198" s="127" t="s">
        <v>12</v>
      </c>
    </row>
    <row r="199" spans="1:20" s="50" customFormat="1" ht="20.100000000000001" customHeight="1" x14ac:dyDescent="0.2">
      <c r="A199" s="83">
        <v>3618435</v>
      </c>
      <c r="B199" s="66" t="s">
        <v>256</v>
      </c>
      <c r="C199" s="66" t="s">
        <v>256</v>
      </c>
      <c r="D199" s="66" t="s">
        <v>256</v>
      </c>
      <c r="E199" s="66" t="s">
        <v>256</v>
      </c>
      <c r="F199" s="66" t="s">
        <v>256</v>
      </c>
      <c r="G199" s="107">
        <v>89568</v>
      </c>
      <c r="H199" s="79" t="s">
        <v>356</v>
      </c>
      <c r="I199" s="79" t="s">
        <v>345</v>
      </c>
      <c r="J199" s="66">
        <f>Tabel32[[#This Row],[Artikelnummer gAvilar]]</f>
        <v>89568</v>
      </c>
      <c r="K199" s="79" t="str">
        <f t="shared" si="35"/>
        <v>8718558895680</v>
      </c>
      <c r="L199" s="79">
        <v>8718558</v>
      </c>
      <c r="M199" s="79">
        <f t="shared" si="36"/>
        <v>41</v>
      </c>
      <c r="N199" s="79">
        <f t="shared" si="37"/>
        <v>123</v>
      </c>
      <c r="O199" s="79">
        <f t="shared" si="38"/>
        <v>37</v>
      </c>
      <c r="P199" s="79">
        <f t="shared" si="39"/>
        <v>160</v>
      </c>
      <c r="Q199" s="79">
        <f t="shared" si="40"/>
        <v>160</v>
      </c>
      <c r="R199" s="79">
        <f t="shared" si="41"/>
        <v>0</v>
      </c>
      <c r="S199" s="126">
        <v>275</v>
      </c>
      <c r="T199" s="127" t="s">
        <v>33</v>
      </c>
    </row>
    <row r="200" spans="1:20" s="50" customFormat="1" ht="20.100000000000001" customHeight="1" x14ac:dyDescent="0.2">
      <c r="A200" s="83">
        <v>3618407</v>
      </c>
      <c r="B200" s="66" t="s">
        <v>256</v>
      </c>
      <c r="C200" s="66" t="s">
        <v>256</v>
      </c>
      <c r="D200" s="66" t="s">
        <v>256</v>
      </c>
      <c r="E200" s="66" t="s">
        <v>256</v>
      </c>
      <c r="F200" s="66" t="s">
        <v>256</v>
      </c>
      <c r="G200" s="107">
        <v>92005</v>
      </c>
      <c r="H200" s="79" t="s">
        <v>965</v>
      </c>
      <c r="I200" s="79" t="s">
        <v>345</v>
      </c>
      <c r="J200" s="66">
        <f>Tabel32[[#This Row],[Artikelnummer gAvilar]]</f>
        <v>92005</v>
      </c>
      <c r="K200" s="79" t="str">
        <f t="shared" si="35"/>
        <v>8718558920054</v>
      </c>
      <c r="L200" s="79">
        <v>8718558</v>
      </c>
      <c r="M200" s="79">
        <f t="shared" si="36"/>
        <v>34</v>
      </c>
      <c r="N200" s="79">
        <f t="shared" si="37"/>
        <v>102</v>
      </c>
      <c r="O200" s="79">
        <f t="shared" si="38"/>
        <v>24</v>
      </c>
      <c r="P200" s="79">
        <f t="shared" si="39"/>
        <v>126</v>
      </c>
      <c r="Q200" s="79">
        <f t="shared" si="40"/>
        <v>130</v>
      </c>
      <c r="R200" s="79">
        <f t="shared" si="41"/>
        <v>4</v>
      </c>
      <c r="S200" s="126">
        <v>1275</v>
      </c>
      <c r="T200" s="127" t="s">
        <v>33</v>
      </c>
    </row>
    <row r="201" spans="1:20" s="50" customFormat="1" ht="20.100000000000001" customHeight="1" x14ac:dyDescent="0.2">
      <c r="A201" s="83">
        <v>3618414</v>
      </c>
      <c r="B201" s="66" t="s">
        <v>256</v>
      </c>
      <c r="C201" s="66" t="s">
        <v>256</v>
      </c>
      <c r="D201" s="66" t="s">
        <v>256</v>
      </c>
      <c r="E201" s="66" t="s">
        <v>256</v>
      </c>
      <c r="F201" s="66" t="s">
        <v>256</v>
      </c>
      <c r="G201" s="107">
        <v>92006</v>
      </c>
      <c r="H201" s="79" t="s">
        <v>966</v>
      </c>
      <c r="I201" s="79" t="s">
        <v>345</v>
      </c>
      <c r="J201" s="66">
        <f>Tabel32[[#This Row],[Artikelnummer gAvilar]]</f>
        <v>92006</v>
      </c>
      <c r="K201" s="79" t="str">
        <f t="shared" si="35"/>
        <v>8718558920061</v>
      </c>
      <c r="L201" s="79">
        <v>8718558</v>
      </c>
      <c r="M201" s="79">
        <f t="shared" si="36"/>
        <v>35</v>
      </c>
      <c r="N201" s="79">
        <f t="shared" si="37"/>
        <v>105</v>
      </c>
      <c r="O201" s="79">
        <f t="shared" si="38"/>
        <v>24</v>
      </c>
      <c r="P201" s="79">
        <f t="shared" si="39"/>
        <v>129</v>
      </c>
      <c r="Q201" s="79">
        <f t="shared" si="40"/>
        <v>130</v>
      </c>
      <c r="R201" s="79">
        <f t="shared" si="41"/>
        <v>1</v>
      </c>
      <c r="S201" s="126">
        <v>1275</v>
      </c>
      <c r="T201" s="127" t="s">
        <v>33</v>
      </c>
    </row>
    <row r="202" spans="1:20" s="50" customFormat="1" ht="20.100000000000001" customHeight="1" x14ac:dyDescent="0.2">
      <c r="A202" s="83">
        <v>3618421</v>
      </c>
      <c r="B202" s="66" t="s">
        <v>256</v>
      </c>
      <c r="C202" s="66" t="s">
        <v>256</v>
      </c>
      <c r="D202" s="66" t="s">
        <v>256</v>
      </c>
      <c r="E202" s="66" t="s">
        <v>256</v>
      </c>
      <c r="F202" s="66" t="s">
        <v>256</v>
      </c>
      <c r="G202" s="107">
        <v>92007</v>
      </c>
      <c r="H202" s="79" t="s">
        <v>967</v>
      </c>
      <c r="I202" s="79" t="s">
        <v>345</v>
      </c>
      <c r="J202" s="66">
        <f>Tabel32[[#This Row],[Artikelnummer gAvilar]]</f>
        <v>92007</v>
      </c>
      <c r="K202" s="79" t="str">
        <f t="shared" si="35"/>
        <v>8718558920078</v>
      </c>
      <c r="L202" s="79">
        <v>8718558</v>
      </c>
      <c r="M202" s="79">
        <f t="shared" si="36"/>
        <v>36</v>
      </c>
      <c r="N202" s="79">
        <f t="shared" si="37"/>
        <v>108</v>
      </c>
      <c r="O202" s="79">
        <f t="shared" si="38"/>
        <v>24</v>
      </c>
      <c r="P202" s="79">
        <f t="shared" si="39"/>
        <v>132</v>
      </c>
      <c r="Q202" s="79">
        <f t="shared" si="40"/>
        <v>140</v>
      </c>
      <c r="R202" s="79">
        <f t="shared" si="41"/>
        <v>8</v>
      </c>
      <c r="S202" s="126">
        <v>1275</v>
      </c>
      <c r="T202" s="127" t="s">
        <v>33</v>
      </c>
    </row>
    <row r="203" spans="1:20" s="50" customFormat="1" ht="20.100000000000001" customHeight="1" x14ac:dyDescent="0.2">
      <c r="A203" s="86">
        <v>2808525</v>
      </c>
      <c r="B203" s="66">
        <v>3391551</v>
      </c>
      <c r="C203" s="73" t="s">
        <v>495</v>
      </c>
      <c r="D203" s="66" t="s">
        <v>256</v>
      </c>
      <c r="E203" s="66">
        <v>7720815</v>
      </c>
      <c r="F203" s="66" t="s">
        <v>256</v>
      </c>
      <c r="G203" s="112">
        <v>82103</v>
      </c>
      <c r="H203" s="79" t="s">
        <v>361</v>
      </c>
      <c r="I203" s="79" t="s">
        <v>345</v>
      </c>
      <c r="J203" s="66">
        <f>Tabel32[[#This Row],[Artikelnummer gAvilar]]</f>
        <v>82103</v>
      </c>
      <c r="K203" s="79" t="str">
        <f t="shared" si="35"/>
        <v>8718558821030</v>
      </c>
      <c r="L203" s="79">
        <v>8718558</v>
      </c>
      <c r="M203" s="79">
        <f t="shared" si="36"/>
        <v>32</v>
      </c>
      <c r="N203" s="79">
        <f t="shared" si="37"/>
        <v>96</v>
      </c>
      <c r="O203" s="79">
        <f t="shared" si="38"/>
        <v>24</v>
      </c>
      <c r="P203" s="79">
        <f t="shared" si="39"/>
        <v>120</v>
      </c>
      <c r="Q203" s="79">
        <f t="shared" si="40"/>
        <v>120</v>
      </c>
      <c r="R203" s="79">
        <f t="shared" si="41"/>
        <v>0</v>
      </c>
      <c r="S203" s="126">
        <v>2276.3000000000002</v>
      </c>
      <c r="T203" s="129" t="s">
        <v>32</v>
      </c>
    </row>
    <row r="204" spans="1:20" s="50" customFormat="1" ht="20.100000000000001" customHeight="1" x14ac:dyDescent="0.2">
      <c r="A204" s="77">
        <v>2862852</v>
      </c>
      <c r="B204" s="66">
        <v>3391539</v>
      </c>
      <c r="C204" s="66" t="s">
        <v>162</v>
      </c>
      <c r="D204" s="66">
        <v>7510765</v>
      </c>
      <c r="E204" s="66">
        <v>7670131</v>
      </c>
      <c r="F204" s="66" t="s">
        <v>256</v>
      </c>
      <c r="G204" s="107">
        <v>80472</v>
      </c>
      <c r="H204" s="79" t="s">
        <v>56</v>
      </c>
      <c r="I204" s="79" t="s">
        <v>10</v>
      </c>
      <c r="J204" s="66">
        <f>Tabel32[[#This Row],[Artikelnummer gAvilar]]</f>
        <v>80472</v>
      </c>
      <c r="K204" s="79" t="str">
        <f t="shared" si="35"/>
        <v>8718558804729</v>
      </c>
      <c r="L204" s="79">
        <v>8718558</v>
      </c>
      <c r="M204" s="79">
        <f t="shared" si="36"/>
        <v>34</v>
      </c>
      <c r="N204" s="79">
        <f t="shared" si="37"/>
        <v>102</v>
      </c>
      <c r="O204" s="79">
        <f t="shared" si="38"/>
        <v>29</v>
      </c>
      <c r="P204" s="79">
        <f t="shared" si="39"/>
        <v>131</v>
      </c>
      <c r="Q204" s="79">
        <f t="shared" si="40"/>
        <v>140</v>
      </c>
      <c r="R204" s="79">
        <f t="shared" si="41"/>
        <v>9</v>
      </c>
      <c r="S204" s="108">
        <v>74</v>
      </c>
      <c r="T204" s="127" t="s">
        <v>12</v>
      </c>
    </row>
    <row r="205" spans="1:20" s="50" customFormat="1" ht="20.100000000000001" customHeight="1" x14ac:dyDescent="0.2">
      <c r="A205" s="77">
        <v>3477924</v>
      </c>
      <c r="B205" s="66">
        <v>3391489</v>
      </c>
      <c r="C205" s="66" t="s">
        <v>138</v>
      </c>
      <c r="D205" s="66">
        <v>7510741</v>
      </c>
      <c r="E205" s="66">
        <v>7670122</v>
      </c>
      <c r="F205" s="66" t="s">
        <v>256</v>
      </c>
      <c r="G205" s="107">
        <v>42271</v>
      </c>
      <c r="H205" s="79" t="s">
        <v>595</v>
      </c>
      <c r="I205" s="79" t="s">
        <v>10</v>
      </c>
      <c r="J205" s="66">
        <f>Tabel32[[#This Row],[Artikelnummer gAvilar]]</f>
        <v>42271</v>
      </c>
      <c r="K205" s="79" t="str">
        <f t="shared" si="35"/>
        <v>8718558422718</v>
      </c>
      <c r="L205" s="79">
        <v>8718558</v>
      </c>
      <c r="M205" s="79">
        <f t="shared" si="36"/>
        <v>27</v>
      </c>
      <c r="N205" s="79">
        <f t="shared" si="37"/>
        <v>81</v>
      </c>
      <c r="O205" s="79">
        <f t="shared" si="38"/>
        <v>31</v>
      </c>
      <c r="P205" s="79">
        <f t="shared" si="39"/>
        <v>112</v>
      </c>
      <c r="Q205" s="79">
        <f t="shared" si="40"/>
        <v>120</v>
      </c>
      <c r="R205" s="79">
        <f t="shared" si="41"/>
        <v>8</v>
      </c>
      <c r="S205" s="128">
        <v>6.65</v>
      </c>
      <c r="T205" s="127" t="s">
        <v>12</v>
      </c>
    </row>
    <row r="206" spans="1:20" s="50" customFormat="1" ht="20.100000000000001" customHeight="1" x14ac:dyDescent="0.2">
      <c r="A206" s="83">
        <v>3618435</v>
      </c>
      <c r="B206" s="66" t="s">
        <v>256</v>
      </c>
      <c r="C206" s="66" t="s">
        <v>256</v>
      </c>
      <c r="D206" s="66" t="s">
        <v>256</v>
      </c>
      <c r="E206" s="66" t="s">
        <v>256</v>
      </c>
      <c r="F206" s="66" t="s">
        <v>256</v>
      </c>
      <c r="G206" s="107">
        <v>89568</v>
      </c>
      <c r="H206" s="79" t="s">
        <v>356</v>
      </c>
      <c r="I206" s="79" t="s">
        <v>345</v>
      </c>
      <c r="J206" s="66">
        <f>Tabel32[[#This Row],[Artikelnummer gAvilar]]</f>
        <v>89568</v>
      </c>
      <c r="K206" s="79" t="str">
        <f t="shared" si="35"/>
        <v>8718558895680</v>
      </c>
      <c r="L206" s="79">
        <v>8718558</v>
      </c>
      <c r="M206" s="79">
        <f t="shared" si="36"/>
        <v>41</v>
      </c>
      <c r="N206" s="79">
        <f t="shared" si="37"/>
        <v>123</v>
      </c>
      <c r="O206" s="79">
        <f t="shared" si="38"/>
        <v>37</v>
      </c>
      <c r="P206" s="79">
        <f t="shared" si="39"/>
        <v>160</v>
      </c>
      <c r="Q206" s="79">
        <f t="shared" si="40"/>
        <v>160</v>
      </c>
      <c r="R206" s="79">
        <f t="shared" si="41"/>
        <v>0</v>
      </c>
      <c r="S206" s="126">
        <v>275</v>
      </c>
      <c r="T206" s="127" t="s">
        <v>33</v>
      </c>
    </row>
    <row r="207" spans="1:20" s="50" customFormat="1" ht="20.100000000000001" customHeight="1" x14ac:dyDescent="0.2">
      <c r="A207" s="83">
        <v>3618407</v>
      </c>
      <c r="B207" s="66" t="s">
        <v>256</v>
      </c>
      <c r="C207" s="66" t="s">
        <v>256</v>
      </c>
      <c r="D207" s="66" t="s">
        <v>256</v>
      </c>
      <c r="E207" s="66" t="s">
        <v>256</v>
      </c>
      <c r="F207" s="66" t="s">
        <v>256</v>
      </c>
      <c r="G207" s="107">
        <v>92005</v>
      </c>
      <c r="H207" s="79" t="s">
        <v>965</v>
      </c>
      <c r="I207" s="79" t="s">
        <v>345</v>
      </c>
      <c r="J207" s="66">
        <f>Tabel32[[#This Row],[Artikelnummer gAvilar]]</f>
        <v>92005</v>
      </c>
      <c r="K207" s="79" t="str">
        <f t="shared" si="35"/>
        <v>8718558920054</v>
      </c>
      <c r="L207" s="79">
        <v>8718558</v>
      </c>
      <c r="M207" s="79">
        <f t="shared" si="36"/>
        <v>34</v>
      </c>
      <c r="N207" s="79">
        <f t="shared" si="37"/>
        <v>102</v>
      </c>
      <c r="O207" s="79">
        <f t="shared" si="38"/>
        <v>24</v>
      </c>
      <c r="P207" s="79">
        <f t="shared" si="39"/>
        <v>126</v>
      </c>
      <c r="Q207" s="79">
        <f t="shared" si="40"/>
        <v>130</v>
      </c>
      <c r="R207" s="79">
        <f t="shared" si="41"/>
        <v>4</v>
      </c>
      <c r="S207" s="126">
        <v>1275</v>
      </c>
      <c r="T207" s="127" t="s">
        <v>33</v>
      </c>
    </row>
    <row r="208" spans="1:20" s="50" customFormat="1" ht="20.100000000000001" customHeight="1" x14ac:dyDescent="0.2">
      <c r="A208" s="83">
        <v>3618414</v>
      </c>
      <c r="B208" s="66" t="s">
        <v>256</v>
      </c>
      <c r="C208" s="66" t="s">
        <v>256</v>
      </c>
      <c r="D208" s="66" t="s">
        <v>256</v>
      </c>
      <c r="E208" s="66" t="s">
        <v>256</v>
      </c>
      <c r="F208" s="66" t="s">
        <v>256</v>
      </c>
      <c r="G208" s="107">
        <v>92006</v>
      </c>
      <c r="H208" s="79" t="s">
        <v>966</v>
      </c>
      <c r="I208" s="79" t="s">
        <v>345</v>
      </c>
      <c r="J208" s="66">
        <f>Tabel32[[#This Row],[Artikelnummer gAvilar]]</f>
        <v>92006</v>
      </c>
      <c r="K208" s="79" t="str">
        <f t="shared" si="35"/>
        <v>8718558920061</v>
      </c>
      <c r="L208" s="79">
        <v>8718558</v>
      </c>
      <c r="M208" s="79">
        <f t="shared" si="36"/>
        <v>35</v>
      </c>
      <c r="N208" s="79">
        <f t="shared" si="37"/>
        <v>105</v>
      </c>
      <c r="O208" s="79">
        <f t="shared" si="38"/>
        <v>24</v>
      </c>
      <c r="P208" s="79">
        <f t="shared" si="39"/>
        <v>129</v>
      </c>
      <c r="Q208" s="79">
        <f t="shared" si="40"/>
        <v>130</v>
      </c>
      <c r="R208" s="79">
        <f t="shared" si="41"/>
        <v>1</v>
      </c>
      <c r="S208" s="126">
        <v>1275</v>
      </c>
      <c r="T208" s="127" t="s">
        <v>33</v>
      </c>
    </row>
    <row r="209" spans="1:20" s="50" customFormat="1" ht="20.100000000000001" customHeight="1" x14ac:dyDescent="0.2">
      <c r="A209" s="83">
        <v>3618421</v>
      </c>
      <c r="B209" s="66" t="s">
        <v>256</v>
      </c>
      <c r="C209" s="66" t="s">
        <v>256</v>
      </c>
      <c r="D209" s="66" t="s">
        <v>256</v>
      </c>
      <c r="E209" s="66" t="s">
        <v>256</v>
      </c>
      <c r="F209" s="66" t="s">
        <v>256</v>
      </c>
      <c r="G209" s="107">
        <v>92007</v>
      </c>
      <c r="H209" s="79" t="s">
        <v>967</v>
      </c>
      <c r="I209" s="79" t="s">
        <v>345</v>
      </c>
      <c r="J209" s="66">
        <f>Tabel32[[#This Row],[Artikelnummer gAvilar]]</f>
        <v>92007</v>
      </c>
      <c r="K209" s="79" t="str">
        <f t="shared" si="35"/>
        <v>8718558920078</v>
      </c>
      <c r="L209" s="79">
        <v>8718558</v>
      </c>
      <c r="M209" s="79">
        <f t="shared" si="36"/>
        <v>36</v>
      </c>
      <c r="N209" s="79">
        <f t="shared" si="37"/>
        <v>108</v>
      </c>
      <c r="O209" s="79">
        <f t="shared" si="38"/>
        <v>24</v>
      </c>
      <c r="P209" s="79">
        <f t="shared" si="39"/>
        <v>132</v>
      </c>
      <c r="Q209" s="79">
        <f t="shared" si="40"/>
        <v>140</v>
      </c>
      <c r="R209" s="79">
        <f t="shared" si="41"/>
        <v>8</v>
      </c>
      <c r="S209" s="126">
        <v>1275</v>
      </c>
      <c r="T209" s="127" t="s">
        <v>33</v>
      </c>
    </row>
    <row r="210" spans="1:20" s="50" customFormat="1" ht="20.100000000000001" customHeight="1" x14ac:dyDescent="0.2">
      <c r="A210" s="86">
        <v>2862894</v>
      </c>
      <c r="B210" s="66">
        <v>3391500</v>
      </c>
      <c r="C210" s="73" t="s">
        <v>488</v>
      </c>
      <c r="D210" s="66" t="s">
        <v>256</v>
      </c>
      <c r="E210" s="66" t="s">
        <v>256</v>
      </c>
      <c r="F210" s="66" t="s">
        <v>256</v>
      </c>
      <c r="G210" s="112">
        <v>82104</v>
      </c>
      <c r="H210" s="79" t="s">
        <v>362</v>
      </c>
      <c r="I210" s="79" t="s">
        <v>345</v>
      </c>
      <c r="J210" s="66">
        <f>Tabel32[[#This Row],[Artikelnummer gAvilar]]</f>
        <v>82104</v>
      </c>
      <c r="K210" s="79" t="str">
        <f t="shared" si="35"/>
        <v>8718558821047</v>
      </c>
      <c r="L210" s="79">
        <v>8718558</v>
      </c>
      <c r="M210" s="79">
        <f t="shared" si="36"/>
        <v>33</v>
      </c>
      <c r="N210" s="79">
        <f t="shared" si="37"/>
        <v>99</v>
      </c>
      <c r="O210" s="79">
        <f t="shared" si="38"/>
        <v>24</v>
      </c>
      <c r="P210" s="79">
        <f t="shared" si="39"/>
        <v>123</v>
      </c>
      <c r="Q210" s="79">
        <f t="shared" si="40"/>
        <v>130</v>
      </c>
      <c r="R210" s="79">
        <f t="shared" si="41"/>
        <v>7</v>
      </c>
      <c r="S210" s="126">
        <v>2644</v>
      </c>
      <c r="T210" s="129" t="s">
        <v>32</v>
      </c>
    </row>
    <row r="211" spans="1:20" s="50" customFormat="1" ht="20.100000000000001" customHeight="1" x14ac:dyDescent="0.2">
      <c r="A211" s="77">
        <v>2862860</v>
      </c>
      <c r="B211" s="66">
        <v>3391495</v>
      </c>
      <c r="C211" s="66" t="s">
        <v>163</v>
      </c>
      <c r="D211" s="66">
        <v>7510766</v>
      </c>
      <c r="E211" s="66">
        <v>7670132</v>
      </c>
      <c r="F211" s="66" t="s">
        <v>256</v>
      </c>
      <c r="G211" s="107">
        <v>80473</v>
      </c>
      <c r="H211" s="79" t="s">
        <v>57</v>
      </c>
      <c r="I211" s="79" t="s">
        <v>10</v>
      </c>
      <c r="J211" s="66">
        <f>Tabel32[[#This Row],[Artikelnummer gAvilar]]</f>
        <v>80473</v>
      </c>
      <c r="K211" s="79" t="str">
        <f t="shared" si="35"/>
        <v>8718558804736</v>
      </c>
      <c r="L211" s="79">
        <v>8718558</v>
      </c>
      <c r="M211" s="79">
        <f t="shared" si="36"/>
        <v>35</v>
      </c>
      <c r="N211" s="79">
        <f t="shared" si="37"/>
        <v>105</v>
      </c>
      <c r="O211" s="79">
        <f t="shared" si="38"/>
        <v>29</v>
      </c>
      <c r="P211" s="79">
        <f t="shared" si="39"/>
        <v>134</v>
      </c>
      <c r="Q211" s="79">
        <f t="shared" si="40"/>
        <v>140</v>
      </c>
      <c r="R211" s="79">
        <f t="shared" si="41"/>
        <v>6</v>
      </c>
      <c r="S211" s="108">
        <v>79.599999999999994</v>
      </c>
      <c r="T211" s="127" t="s">
        <v>12</v>
      </c>
    </row>
    <row r="212" spans="1:20" s="50" customFormat="1" ht="20.100000000000001" customHeight="1" x14ac:dyDescent="0.2">
      <c r="A212" s="77">
        <v>3477932</v>
      </c>
      <c r="B212" s="66">
        <v>3391478</v>
      </c>
      <c r="C212" s="66" t="s">
        <v>139</v>
      </c>
      <c r="D212" s="66">
        <v>7510742</v>
      </c>
      <c r="E212" s="66">
        <v>7670124</v>
      </c>
      <c r="F212" s="66" t="s">
        <v>256</v>
      </c>
      <c r="G212" s="107">
        <v>42272</v>
      </c>
      <c r="H212" s="79" t="s">
        <v>596</v>
      </c>
      <c r="I212" s="79" t="s">
        <v>10</v>
      </c>
      <c r="J212" s="66">
        <f>Tabel32[[#This Row],[Artikelnummer gAvilar]]</f>
        <v>42272</v>
      </c>
      <c r="K212" s="79" t="str">
        <f t="shared" si="35"/>
        <v>8718558422725</v>
      </c>
      <c r="L212" s="79">
        <v>8718558</v>
      </c>
      <c r="M212" s="79">
        <f t="shared" si="36"/>
        <v>28</v>
      </c>
      <c r="N212" s="79">
        <f t="shared" si="37"/>
        <v>84</v>
      </c>
      <c r="O212" s="79">
        <f t="shared" si="38"/>
        <v>31</v>
      </c>
      <c r="P212" s="79">
        <f t="shared" si="39"/>
        <v>115</v>
      </c>
      <c r="Q212" s="79">
        <f t="shared" si="40"/>
        <v>120</v>
      </c>
      <c r="R212" s="79">
        <f t="shared" si="41"/>
        <v>5</v>
      </c>
      <c r="S212" s="128">
        <v>9.9499999999999993</v>
      </c>
      <c r="T212" s="127" t="s">
        <v>12</v>
      </c>
    </row>
    <row r="213" spans="1:20" s="50" customFormat="1" ht="20.100000000000001" customHeight="1" x14ac:dyDescent="0.2">
      <c r="A213" s="83">
        <v>3618435</v>
      </c>
      <c r="B213" s="66" t="s">
        <v>256</v>
      </c>
      <c r="C213" s="66" t="s">
        <v>256</v>
      </c>
      <c r="D213" s="66" t="s">
        <v>256</v>
      </c>
      <c r="E213" s="66" t="s">
        <v>256</v>
      </c>
      <c r="F213" s="66" t="s">
        <v>256</v>
      </c>
      <c r="G213" s="107">
        <v>89568</v>
      </c>
      <c r="H213" s="79" t="s">
        <v>356</v>
      </c>
      <c r="I213" s="79" t="s">
        <v>345</v>
      </c>
      <c r="J213" s="66">
        <f>Tabel32[[#This Row],[Artikelnummer gAvilar]]</f>
        <v>89568</v>
      </c>
      <c r="K213" s="79" t="str">
        <f t="shared" ref="K213:K276" si="42">L213&amp;J213&amp;R213</f>
        <v>8718558895680</v>
      </c>
      <c r="L213" s="79">
        <v>8718558</v>
      </c>
      <c r="M213" s="79">
        <f t="shared" ref="M213:M276" si="43">(SUM(LEFT(J213,1),LEFT(J213,3),RIGHT(J213,1))-(10*(LEFT(J213,2)))+7+8+5)</f>
        <v>41</v>
      </c>
      <c r="N213" s="79">
        <f t="shared" ref="N213:N276" si="44">3*M213</f>
        <v>123</v>
      </c>
      <c r="O213" s="79">
        <f t="shared" ref="O213:O276" si="45">SUM(LEFT(J213,2)-(10*LEFT(J213,1)))+LEFT(J213,4)-(10*LEFT(J213,3))+8+1+5+8</f>
        <v>37</v>
      </c>
      <c r="P213" s="79">
        <f t="shared" ref="P213:P276" si="46">N213+O213</f>
        <v>160</v>
      </c>
      <c r="Q213" s="79">
        <f t="shared" ref="Q213:Q276" si="47">CEILING(P213,10)</f>
        <v>160</v>
      </c>
      <c r="R213" s="79">
        <f t="shared" ref="R213:R276" si="48">Q213-P213</f>
        <v>0</v>
      </c>
      <c r="S213" s="126">
        <v>275</v>
      </c>
      <c r="T213" s="127" t="s">
        <v>33</v>
      </c>
    </row>
    <row r="214" spans="1:20" s="50" customFormat="1" ht="20.100000000000001" customHeight="1" x14ac:dyDescent="0.2">
      <c r="A214" s="83">
        <v>3618407</v>
      </c>
      <c r="B214" s="66" t="s">
        <v>256</v>
      </c>
      <c r="C214" s="66" t="s">
        <v>256</v>
      </c>
      <c r="D214" s="66" t="s">
        <v>256</v>
      </c>
      <c r="E214" s="66" t="s">
        <v>256</v>
      </c>
      <c r="F214" s="66" t="s">
        <v>256</v>
      </c>
      <c r="G214" s="107">
        <v>92005</v>
      </c>
      <c r="H214" s="79" t="s">
        <v>965</v>
      </c>
      <c r="I214" s="79" t="s">
        <v>345</v>
      </c>
      <c r="J214" s="66">
        <f>Tabel32[[#This Row],[Artikelnummer gAvilar]]</f>
        <v>92005</v>
      </c>
      <c r="K214" s="79" t="str">
        <f t="shared" si="42"/>
        <v>8718558920054</v>
      </c>
      <c r="L214" s="79">
        <v>8718558</v>
      </c>
      <c r="M214" s="79">
        <f t="shared" si="43"/>
        <v>34</v>
      </c>
      <c r="N214" s="79">
        <f t="shared" si="44"/>
        <v>102</v>
      </c>
      <c r="O214" s="79">
        <f t="shared" si="45"/>
        <v>24</v>
      </c>
      <c r="P214" s="79">
        <f t="shared" si="46"/>
        <v>126</v>
      </c>
      <c r="Q214" s="79">
        <f t="shared" si="47"/>
        <v>130</v>
      </c>
      <c r="R214" s="79">
        <f t="shared" si="48"/>
        <v>4</v>
      </c>
      <c r="S214" s="126">
        <v>1275</v>
      </c>
      <c r="T214" s="127" t="s">
        <v>33</v>
      </c>
    </row>
    <row r="215" spans="1:20" s="50" customFormat="1" ht="20.100000000000001" customHeight="1" x14ac:dyDescent="0.2">
      <c r="A215" s="83">
        <v>3618414</v>
      </c>
      <c r="B215" s="66" t="s">
        <v>256</v>
      </c>
      <c r="C215" s="66" t="s">
        <v>256</v>
      </c>
      <c r="D215" s="66" t="s">
        <v>256</v>
      </c>
      <c r="E215" s="66" t="s">
        <v>256</v>
      </c>
      <c r="F215" s="66" t="s">
        <v>256</v>
      </c>
      <c r="G215" s="107">
        <v>92006</v>
      </c>
      <c r="H215" s="79" t="s">
        <v>966</v>
      </c>
      <c r="I215" s="79" t="s">
        <v>345</v>
      </c>
      <c r="J215" s="66">
        <f>Tabel32[[#This Row],[Artikelnummer gAvilar]]</f>
        <v>92006</v>
      </c>
      <c r="K215" s="79" t="str">
        <f t="shared" si="42"/>
        <v>8718558920061</v>
      </c>
      <c r="L215" s="79">
        <v>8718558</v>
      </c>
      <c r="M215" s="79">
        <f t="shared" si="43"/>
        <v>35</v>
      </c>
      <c r="N215" s="79">
        <f t="shared" si="44"/>
        <v>105</v>
      </c>
      <c r="O215" s="79">
        <f t="shared" si="45"/>
        <v>24</v>
      </c>
      <c r="P215" s="79">
        <f t="shared" si="46"/>
        <v>129</v>
      </c>
      <c r="Q215" s="79">
        <f t="shared" si="47"/>
        <v>130</v>
      </c>
      <c r="R215" s="79">
        <f t="shared" si="48"/>
        <v>1</v>
      </c>
      <c r="S215" s="126">
        <v>1275</v>
      </c>
      <c r="T215" s="127" t="s">
        <v>33</v>
      </c>
    </row>
    <row r="216" spans="1:20" s="50" customFormat="1" ht="20.100000000000001" customHeight="1" x14ac:dyDescent="0.2">
      <c r="A216" s="83">
        <v>3618421</v>
      </c>
      <c r="B216" s="66" t="s">
        <v>256</v>
      </c>
      <c r="C216" s="66" t="s">
        <v>256</v>
      </c>
      <c r="D216" s="66" t="s">
        <v>256</v>
      </c>
      <c r="E216" s="66" t="s">
        <v>256</v>
      </c>
      <c r="F216" s="66" t="s">
        <v>256</v>
      </c>
      <c r="G216" s="107">
        <v>92007</v>
      </c>
      <c r="H216" s="79" t="s">
        <v>967</v>
      </c>
      <c r="I216" s="79" t="s">
        <v>345</v>
      </c>
      <c r="J216" s="66">
        <f>Tabel32[[#This Row],[Artikelnummer gAvilar]]</f>
        <v>92007</v>
      </c>
      <c r="K216" s="79" t="str">
        <f t="shared" si="42"/>
        <v>8718558920078</v>
      </c>
      <c r="L216" s="79">
        <v>8718558</v>
      </c>
      <c r="M216" s="79">
        <f t="shared" si="43"/>
        <v>36</v>
      </c>
      <c r="N216" s="79">
        <f t="shared" si="44"/>
        <v>108</v>
      </c>
      <c r="O216" s="79">
        <f t="shared" si="45"/>
        <v>24</v>
      </c>
      <c r="P216" s="79">
        <f t="shared" si="46"/>
        <v>132</v>
      </c>
      <c r="Q216" s="79">
        <f t="shared" si="47"/>
        <v>140</v>
      </c>
      <c r="R216" s="79">
        <f t="shared" si="48"/>
        <v>8</v>
      </c>
      <c r="S216" s="126">
        <v>1275</v>
      </c>
      <c r="T216" s="127" t="s">
        <v>33</v>
      </c>
    </row>
    <row r="217" spans="1:20" s="50" customFormat="1" ht="20.100000000000001" customHeight="1" x14ac:dyDescent="0.2">
      <c r="A217" s="86">
        <v>2862902</v>
      </c>
      <c r="B217" s="66">
        <v>3391501</v>
      </c>
      <c r="C217" s="73" t="s">
        <v>496</v>
      </c>
      <c r="D217" s="66" t="s">
        <v>256</v>
      </c>
      <c r="E217" s="66" t="s">
        <v>256</v>
      </c>
      <c r="F217" s="66" t="s">
        <v>256</v>
      </c>
      <c r="G217" s="112">
        <v>82107</v>
      </c>
      <c r="H217" s="79" t="s">
        <v>363</v>
      </c>
      <c r="I217" s="79" t="s">
        <v>345</v>
      </c>
      <c r="J217" s="66">
        <f>Tabel32[[#This Row],[Artikelnummer gAvilar]]</f>
        <v>82107</v>
      </c>
      <c r="K217" s="79" t="str">
        <f t="shared" si="42"/>
        <v>8718558821078</v>
      </c>
      <c r="L217" s="79">
        <v>8718558</v>
      </c>
      <c r="M217" s="79">
        <f t="shared" si="43"/>
        <v>36</v>
      </c>
      <c r="N217" s="79">
        <f t="shared" si="44"/>
        <v>108</v>
      </c>
      <c r="O217" s="79">
        <f t="shared" si="45"/>
        <v>24</v>
      </c>
      <c r="P217" s="79">
        <f t="shared" si="46"/>
        <v>132</v>
      </c>
      <c r="Q217" s="79">
        <f t="shared" si="47"/>
        <v>140</v>
      </c>
      <c r="R217" s="79">
        <f t="shared" si="48"/>
        <v>8</v>
      </c>
      <c r="S217" s="126">
        <v>4619.55</v>
      </c>
      <c r="T217" s="129" t="s">
        <v>32</v>
      </c>
    </row>
    <row r="218" spans="1:20" s="50" customFormat="1" ht="20.100000000000001" customHeight="1" x14ac:dyDescent="0.2">
      <c r="A218" s="77">
        <v>2862878</v>
      </c>
      <c r="B218" s="66">
        <v>3391496</v>
      </c>
      <c r="C218" s="66" t="s">
        <v>164</v>
      </c>
      <c r="D218" s="66">
        <v>7510767</v>
      </c>
      <c r="E218" s="66">
        <v>7670133</v>
      </c>
      <c r="F218" s="66" t="s">
        <v>256</v>
      </c>
      <c r="G218" s="107">
        <v>80474</v>
      </c>
      <c r="H218" s="79" t="s">
        <v>58</v>
      </c>
      <c r="I218" s="79" t="s">
        <v>10</v>
      </c>
      <c r="J218" s="66">
        <f>Tabel32[[#This Row],[Artikelnummer gAvilar]]</f>
        <v>80474</v>
      </c>
      <c r="K218" s="79" t="str">
        <f t="shared" si="42"/>
        <v>8718558804743</v>
      </c>
      <c r="L218" s="79">
        <v>8718558</v>
      </c>
      <c r="M218" s="79">
        <f t="shared" si="43"/>
        <v>36</v>
      </c>
      <c r="N218" s="79">
        <f t="shared" si="44"/>
        <v>108</v>
      </c>
      <c r="O218" s="79">
        <f t="shared" si="45"/>
        <v>29</v>
      </c>
      <c r="P218" s="79">
        <f t="shared" si="46"/>
        <v>137</v>
      </c>
      <c r="Q218" s="79">
        <f t="shared" si="47"/>
        <v>140</v>
      </c>
      <c r="R218" s="79">
        <f t="shared" si="48"/>
        <v>3</v>
      </c>
      <c r="S218" s="108">
        <v>88.95</v>
      </c>
      <c r="T218" s="127" t="s">
        <v>12</v>
      </c>
    </row>
    <row r="219" spans="1:20" s="50" customFormat="1" ht="20.100000000000001" customHeight="1" x14ac:dyDescent="0.2">
      <c r="A219" s="77">
        <v>3477940</v>
      </c>
      <c r="B219" s="66">
        <v>3391479</v>
      </c>
      <c r="C219" s="66" t="s">
        <v>140</v>
      </c>
      <c r="D219" s="66">
        <v>7510743</v>
      </c>
      <c r="E219" s="66">
        <v>7670125</v>
      </c>
      <c r="F219" s="66" t="s">
        <v>256</v>
      </c>
      <c r="G219" s="107">
        <v>42278</v>
      </c>
      <c r="H219" s="79" t="s">
        <v>597</v>
      </c>
      <c r="I219" s="79" t="s">
        <v>10</v>
      </c>
      <c r="J219" s="66">
        <f>Tabel32[[#This Row],[Artikelnummer gAvilar]]</f>
        <v>42278</v>
      </c>
      <c r="K219" s="79" t="str">
        <f t="shared" si="42"/>
        <v>8718558422787</v>
      </c>
      <c r="L219" s="79">
        <v>8718558</v>
      </c>
      <c r="M219" s="79">
        <f t="shared" si="43"/>
        <v>34</v>
      </c>
      <c r="N219" s="79">
        <f t="shared" si="44"/>
        <v>102</v>
      </c>
      <c r="O219" s="79">
        <f t="shared" si="45"/>
        <v>31</v>
      </c>
      <c r="P219" s="79">
        <f t="shared" si="46"/>
        <v>133</v>
      </c>
      <c r="Q219" s="79">
        <f t="shared" si="47"/>
        <v>140</v>
      </c>
      <c r="R219" s="79">
        <f t="shared" si="48"/>
        <v>7</v>
      </c>
      <c r="S219" s="128">
        <v>12.05</v>
      </c>
      <c r="T219" s="127" t="s">
        <v>12</v>
      </c>
    </row>
    <row r="220" spans="1:20" s="50" customFormat="1" ht="20.100000000000001" customHeight="1" x14ac:dyDescent="0.2">
      <c r="A220" s="83">
        <v>3618435</v>
      </c>
      <c r="B220" s="66" t="s">
        <v>256</v>
      </c>
      <c r="C220" s="66" t="s">
        <v>256</v>
      </c>
      <c r="D220" s="66" t="s">
        <v>256</v>
      </c>
      <c r="E220" s="66" t="s">
        <v>256</v>
      </c>
      <c r="F220" s="66" t="s">
        <v>256</v>
      </c>
      <c r="G220" s="107">
        <v>89568</v>
      </c>
      <c r="H220" s="79" t="s">
        <v>356</v>
      </c>
      <c r="I220" s="79" t="s">
        <v>345</v>
      </c>
      <c r="J220" s="66">
        <f>Tabel32[[#This Row],[Artikelnummer gAvilar]]</f>
        <v>89568</v>
      </c>
      <c r="K220" s="79" t="str">
        <f t="shared" si="42"/>
        <v>8718558895680</v>
      </c>
      <c r="L220" s="79">
        <v>8718558</v>
      </c>
      <c r="M220" s="79">
        <f t="shared" si="43"/>
        <v>41</v>
      </c>
      <c r="N220" s="79">
        <f t="shared" si="44"/>
        <v>123</v>
      </c>
      <c r="O220" s="79">
        <f t="shared" si="45"/>
        <v>37</v>
      </c>
      <c r="P220" s="79">
        <f t="shared" si="46"/>
        <v>160</v>
      </c>
      <c r="Q220" s="79">
        <f t="shared" si="47"/>
        <v>160</v>
      </c>
      <c r="R220" s="79">
        <f t="shared" si="48"/>
        <v>0</v>
      </c>
      <c r="S220" s="126">
        <v>275</v>
      </c>
      <c r="T220" s="127" t="s">
        <v>33</v>
      </c>
    </row>
    <row r="221" spans="1:20" s="50" customFormat="1" ht="20.100000000000001" customHeight="1" x14ac:dyDescent="0.2">
      <c r="A221" s="83">
        <v>3618407</v>
      </c>
      <c r="B221" s="66" t="s">
        <v>256</v>
      </c>
      <c r="C221" s="66" t="s">
        <v>256</v>
      </c>
      <c r="D221" s="66" t="s">
        <v>256</v>
      </c>
      <c r="E221" s="66" t="s">
        <v>256</v>
      </c>
      <c r="F221" s="66" t="s">
        <v>256</v>
      </c>
      <c r="G221" s="107">
        <v>92005</v>
      </c>
      <c r="H221" s="79" t="s">
        <v>965</v>
      </c>
      <c r="I221" s="79" t="s">
        <v>345</v>
      </c>
      <c r="J221" s="66">
        <f>Tabel32[[#This Row],[Artikelnummer gAvilar]]</f>
        <v>92005</v>
      </c>
      <c r="K221" s="79" t="str">
        <f t="shared" si="42"/>
        <v>8718558920054</v>
      </c>
      <c r="L221" s="79">
        <v>8718558</v>
      </c>
      <c r="M221" s="79">
        <f t="shared" si="43"/>
        <v>34</v>
      </c>
      <c r="N221" s="79">
        <f t="shared" si="44"/>
        <v>102</v>
      </c>
      <c r="O221" s="79">
        <f t="shared" si="45"/>
        <v>24</v>
      </c>
      <c r="P221" s="79">
        <f t="shared" si="46"/>
        <v>126</v>
      </c>
      <c r="Q221" s="79">
        <f t="shared" si="47"/>
        <v>130</v>
      </c>
      <c r="R221" s="79">
        <f t="shared" si="48"/>
        <v>4</v>
      </c>
      <c r="S221" s="126">
        <v>1275</v>
      </c>
      <c r="T221" s="127" t="s">
        <v>33</v>
      </c>
    </row>
    <row r="222" spans="1:20" s="50" customFormat="1" ht="20.100000000000001" customHeight="1" x14ac:dyDescent="0.2">
      <c r="A222" s="83">
        <v>3618414</v>
      </c>
      <c r="B222" s="66" t="s">
        <v>256</v>
      </c>
      <c r="C222" s="66" t="s">
        <v>256</v>
      </c>
      <c r="D222" s="66" t="s">
        <v>256</v>
      </c>
      <c r="E222" s="66" t="s">
        <v>256</v>
      </c>
      <c r="F222" s="66" t="s">
        <v>256</v>
      </c>
      <c r="G222" s="107">
        <v>92006</v>
      </c>
      <c r="H222" s="79" t="s">
        <v>966</v>
      </c>
      <c r="I222" s="79" t="s">
        <v>345</v>
      </c>
      <c r="J222" s="66">
        <f>Tabel32[[#This Row],[Artikelnummer gAvilar]]</f>
        <v>92006</v>
      </c>
      <c r="K222" s="79" t="str">
        <f t="shared" si="42"/>
        <v>8718558920061</v>
      </c>
      <c r="L222" s="79">
        <v>8718558</v>
      </c>
      <c r="M222" s="79">
        <f t="shared" si="43"/>
        <v>35</v>
      </c>
      <c r="N222" s="79">
        <f t="shared" si="44"/>
        <v>105</v>
      </c>
      <c r="O222" s="79">
        <f t="shared" si="45"/>
        <v>24</v>
      </c>
      <c r="P222" s="79">
        <f t="shared" si="46"/>
        <v>129</v>
      </c>
      <c r="Q222" s="79">
        <f t="shared" si="47"/>
        <v>130</v>
      </c>
      <c r="R222" s="79">
        <f t="shared" si="48"/>
        <v>1</v>
      </c>
      <c r="S222" s="126">
        <v>1275</v>
      </c>
      <c r="T222" s="127" t="s">
        <v>33</v>
      </c>
    </row>
    <row r="223" spans="1:20" s="50" customFormat="1" ht="20.100000000000001" customHeight="1" x14ac:dyDescent="0.2">
      <c r="A223" s="83">
        <v>3618421</v>
      </c>
      <c r="B223" s="66" t="s">
        <v>256</v>
      </c>
      <c r="C223" s="66" t="s">
        <v>256</v>
      </c>
      <c r="D223" s="66" t="s">
        <v>256</v>
      </c>
      <c r="E223" s="66" t="s">
        <v>256</v>
      </c>
      <c r="F223" s="66" t="s">
        <v>256</v>
      </c>
      <c r="G223" s="107">
        <v>92007</v>
      </c>
      <c r="H223" s="79" t="s">
        <v>967</v>
      </c>
      <c r="I223" s="79" t="s">
        <v>345</v>
      </c>
      <c r="J223" s="66">
        <f>Tabel32[[#This Row],[Artikelnummer gAvilar]]</f>
        <v>92007</v>
      </c>
      <c r="K223" s="79" t="str">
        <f t="shared" si="42"/>
        <v>8718558920078</v>
      </c>
      <c r="L223" s="79">
        <v>8718558</v>
      </c>
      <c r="M223" s="79">
        <f t="shared" si="43"/>
        <v>36</v>
      </c>
      <c r="N223" s="79">
        <f t="shared" si="44"/>
        <v>108</v>
      </c>
      <c r="O223" s="79">
        <f t="shared" si="45"/>
        <v>24</v>
      </c>
      <c r="P223" s="79">
        <f t="shared" si="46"/>
        <v>132</v>
      </c>
      <c r="Q223" s="79">
        <f t="shared" si="47"/>
        <v>140</v>
      </c>
      <c r="R223" s="79">
        <f t="shared" si="48"/>
        <v>8</v>
      </c>
      <c r="S223" s="126">
        <v>1275</v>
      </c>
      <c r="T223" s="127" t="s">
        <v>33</v>
      </c>
    </row>
    <row r="224" spans="1:20" s="50" customFormat="1" ht="20.100000000000001" customHeight="1" x14ac:dyDescent="0.2">
      <c r="A224" s="86">
        <v>2862910</v>
      </c>
      <c r="B224" s="66">
        <v>3391502</v>
      </c>
      <c r="C224" s="73" t="s">
        <v>489</v>
      </c>
      <c r="D224" s="66" t="s">
        <v>256</v>
      </c>
      <c r="E224" s="66" t="s">
        <v>256</v>
      </c>
      <c r="F224" s="66" t="s">
        <v>256</v>
      </c>
      <c r="G224" s="112">
        <v>82108</v>
      </c>
      <c r="H224" s="79" t="s">
        <v>364</v>
      </c>
      <c r="I224" s="79" t="s">
        <v>345</v>
      </c>
      <c r="J224" s="66">
        <f>Tabel32[[#This Row],[Artikelnummer gAvilar]]</f>
        <v>82108</v>
      </c>
      <c r="K224" s="79" t="str">
        <f t="shared" si="42"/>
        <v>8718558821085</v>
      </c>
      <c r="L224" s="79">
        <v>8718558</v>
      </c>
      <c r="M224" s="79">
        <f t="shared" si="43"/>
        <v>37</v>
      </c>
      <c r="N224" s="79">
        <f t="shared" si="44"/>
        <v>111</v>
      </c>
      <c r="O224" s="79">
        <f t="shared" si="45"/>
        <v>24</v>
      </c>
      <c r="P224" s="79">
        <f t="shared" si="46"/>
        <v>135</v>
      </c>
      <c r="Q224" s="79">
        <f t="shared" si="47"/>
        <v>140</v>
      </c>
      <c r="R224" s="79">
        <f t="shared" si="48"/>
        <v>5</v>
      </c>
      <c r="S224" s="126">
        <v>4619.55</v>
      </c>
      <c r="T224" s="129" t="s">
        <v>32</v>
      </c>
    </row>
    <row r="225" spans="1:20" s="50" customFormat="1" ht="20.100000000000001" customHeight="1" x14ac:dyDescent="0.2">
      <c r="A225" s="77">
        <v>2862878</v>
      </c>
      <c r="B225" s="66">
        <v>3391496</v>
      </c>
      <c r="C225" s="66" t="s">
        <v>164</v>
      </c>
      <c r="D225" s="66">
        <v>7510767</v>
      </c>
      <c r="E225" s="66">
        <v>7670133</v>
      </c>
      <c r="F225" s="66" t="s">
        <v>256</v>
      </c>
      <c r="G225" s="107">
        <v>80474</v>
      </c>
      <c r="H225" s="79" t="s">
        <v>58</v>
      </c>
      <c r="I225" s="79" t="s">
        <v>10</v>
      </c>
      <c r="J225" s="66">
        <f>Tabel32[[#This Row],[Artikelnummer gAvilar]]</f>
        <v>80474</v>
      </c>
      <c r="K225" s="79" t="str">
        <f t="shared" si="42"/>
        <v>8718558804743</v>
      </c>
      <c r="L225" s="79">
        <v>8718558</v>
      </c>
      <c r="M225" s="79">
        <f t="shared" si="43"/>
        <v>36</v>
      </c>
      <c r="N225" s="79">
        <f t="shared" si="44"/>
        <v>108</v>
      </c>
      <c r="O225" s="79">
        <f t="shared" si="45"/>
        <v>29</v>
      </c>
      <c r="P225" s="79">
        <f t="shared" si="46"/>
        <v>137</v>
      </c>
      <c r="Q225" s="79">
        <f t="shared" si="47"/>
        <v>140</v>
      </c>
      <c r="R225" s="79">
        <f t="shared" si="48"/>
        <v>3</v>
      </c>
      <c r="S225" s="108">
        <v>88.95</v>
      </c>
      <c r="T225" s="127" t="s">
        <v>12</v>
      </c>
    </row>
    <row r="226" spans="1:20" s="50" customFormat="1" ht="20.100000000000001" customHeight="1" x14ac:dyDescent="0.2">
      <c r="A226" s="77">
        <v>3477940</v>
      </c>
      <c r="B226" s="66">
        <v>3391479</v>
      </c>
      <c r="C226" s="66" t="s">
        <v>140</v>
      </c>
      <c r="D226" s="66">
        <v>7510743</v>
      </c>
      <c r="E226" s="66">
        <v>7670125</v>
      </c>
      <c r="F226" s="66" t="s">
        <v>256</v>
      </c>
      <c r="G226" s="107">
        <v>42278</v>
      </c>
      <c r="H226" s="79" t="s">
        <v>597</v>
      </c>
      <c r="I226" s="79" t="s">
        <v>10</v>
      </c>
      <c r="J226" s="66">
        <f>Tabel32[[#This Row],[Artikelnummer gAvilar]]</f>
        <v>42278</v>
      </c>
      <c r="K226" s="79" t="str">
        <f t="shared" si="42"/>
        <v>8718558422787</v>
      </c>
      <c r="L226" s="79">
        <v>8718558</v>
      </c>
      <c r="M226" s="79">
        <f t="shared" si="43"/>
        <v>34</v>
      </c>
      <c r="N226" s="79">
        <f t="shared" si="44"/>
        <v>102</v>
      </c>
      <c r="O226" s="79">
        <f t="shared" si="45"/>
        <v>31</v>
      </c>
      <c r="P226" s="79">
        <f t="shared" si="46"/>
        <v>133</v>
      </c>
      <c r="Q226" s="79">
        <f t="shared" si="47"/>
        <v>140</v>
      </c>
      <c r="R226" s="79">
        <f t="shared" si="48"/>
        <v>7</v>
      </c>
      <c r="S226" s="128">
        <v>12.05</v>
      </c>
      <c r="T226" s="127" t="s">
        <v>12</v>
      </c>
    </row>
    <row r="227" spans="1:20" s="50" customFormat="1" ht="20.100000000000001" customHeight="1" x14ac:dyDescent="0.2">
      <c r="A227" s="83">
        <v>3618435</v>
      </c>
      <c r="B227" s="66" t="s">
        <v>256</v>
      </c>
      <c r="C227" s="66" t="s">
        <v>256</v>
      </c>
      <c r="D227" s="66" t="s">
        <v>256</v>
      </c>
      <c r="E227" s="66" t="s">
        <v>256</v>
      </c>
      <c r="F227" s="66" t="s">
        <v>256</v>
      </c>
      <c r="G227" s="107">
        <v>89568</v>
      </c>
      <c r="H227" s="79" t="s">
        <v>356</v>
      </c>
      <c r="I227" s="79" t="s">
        <v>345</v>
      </c>
      <c r="J227" s="66">
        <f>Tabel32[[#This Row],[Artikelnummer gAvilar]]</f>
        <v>89568</v>
      </c>
      <c r="K227" s="79" t="str">
        <f t="shared" si="42"/>
        <v>8718558895680</v>
      </c>
      <c r="L227" s="79">
        <v>8718558</v>
      </c>
      <c r="M227" s="79">
        <f t="shared" si="43"/>
        <v>41</v>
      </c>
      <c r="N227" s="79">
        <f t="shared" si="44"/>
        <v>123</v>
      </c>
      <c r="O227" s="79">
        <f t="shared" si="45"/>
        <v>37</v>
      </c>
      <c r="P227" s="79">
        <f t="shared" si="46"/>
        <v>160</v>
      </c>
      <c r="Q227" s="79">
        <f t="shared" si="47"/>
        <v>160</v>
      </c>
      <c r="R227" s="79">
        <f t="shared" si="48"/>
        <v>0</v>
      </c>
      <c r="S227" s="126">
        <v>275</v>
      </c>
      <c r="T227" s="127" t="s">
        <v>33</v>
      </c>
    </row>
    <row r="228" spans="1:20" s="50" customFormat="1" ht="20.100000000000001" customHeight="1" x14ac:dyDescent="0.2">
      <c r="A228" s="83">
        <v>3618407</v>
      </c>
      <c r="B228" s="66" t="s">
        <v>256</v>
      </c>
      <c r="C228" s="66" t="s">
        <v>256</v>
      </c>
      <c r="D228" s="66" t="s">
        <v>256</v>
      </c>
      <c r="E228" s="66" t="s">
        <v>256</v>
      </c>
      <c r="F228" s="66" t="s">
        <v>256</v>
      </c>
      <c r="G228" s="107">
        <v>92005</v>
      </c>
      <c r="H228" s="79" t="s">
        <v>965</v>
      </c>
      <c r="I228" s="79" t="s">
        <v>345</v>
      </c>
      <c r="J228" s="66">
        <f>Tabel32[[#This Row],[Artikelnummer gAvilar]]</f>
        <v>92005</v>
      </c>
      <c r="K228" s="79" t="str">
        <f t="shared" si="42"/>
        <v>8718558920054</v>
      </c>
      <c r="L228" s="79">
        <v>8718558</v>
      </c>
      <c r="M228" s="79">
        <f t="shared" si="43"/>
        <v>34</v>
      </c>
      <c r="N228" s="79">
        <f t="shared" si="44"/>
        <v>102</v>
      </c>
      <c r="O228" s="79">
        <f t="shared" si="45"/>
        <v>24</v>
      </c>
      <c r="P228" s="79">
        <f t="shared" si="46"/>
        <v>126</v>
      </c>
      <c r="Q228" s="79">
        <f t="shared" si="47"/>
        <v>130</v>
      </c>
      <c r="R228" s="79">
        <f t="shared" si="48"/>
        <v>4</v>
      </c>
      <c r="S228" s="126">
        <v>1275</v>
      </c>
      <c r="T228" s="127" t="s">
        <v>33</v>
      </c>
    </row>
    <row r="229" spans="1:20" s="50" customFormat="1" ht="20.100000000000001" customHeight="1" x14ac:dyDescent="0.2">
      <c r="A229" s="83">
        <v>3618414</v>
      </c>
      <c r="B229" s="66" t="s">
        <v>256</v>
      </c>
      <c r="C229" s="66" t="s">
        <v>256</v>
      </c>
      <c r="D229" s="66" t="s">
        <v>256</v>
      </c>
      <c r="E229" s="66" t="s">
        <v>256</v>
      </c>
      <c r="F229" s="66" t="s">
        <v>256</v>
      </c>
      <c r="G229" s="107">
        <v>92006</v>
      </c>
      <c r="H229" s="79" t="s">
        <v>966</v>
      </c>
      <c r="I229" s="79" t="s">
        <v>345</v>
      </c>
      <c r="J229" s="66">
        <f>Tabel32[[#This Row],[Artikelnummer gAvilar]]</f>
        <v>92006</v>
      </c>
      <c r="K229" s="79" t="str">
        <f t="shared" si="42"/>
        <v>8718558920061</v>
      </c>
      <c r="L229" s="79">
        <v>8718558</v>
      </c>
      <c r="M229" s="79">
        <f t="shared" si="43"/>
        <v>35</v>
      </c>
      <c r="N229" s="79">
        <f t="shared" si="44"/>
        <v>105</v>
      </c>
      <c r="O229" s="79">
        <f t="shared" si="45"/>
        <v>24</v>
      </c>
      <c r="P229" s="79">
        <f t="shared" si="46"/>
        <v>129</v>
      </c>
      <c r="Q229" s="79">
        <f t="shared" si="47"/>
        <v>130</v>
      </c>
      <c r="R229" s="79">
        <f t="shared" si="48"/>
        <v>1</v>
      </c>
      <c r="S229" s="126">
        <v>1275</v>
      </c>
      <c r="T229" s="127" t="s">
        <v>33</v>
      </c>
    </row>
    <row r="230" spans="1:20" s="50" customFormat="1" ht="20.100000000000001" customHeight="1" x14ac:dyDescent="0.2">
      <c r="A230" s="83">
        <v>3618421</v>
      </c>
      <c r="B230" s="66" t="s">
        <v>256</v>
      </c>
      <c r="C230" s="66" t="s">
        <v>256</v>
      </c>
      <c r="D230" s="66" t="s">
        <v>256</v>
      </c>
      <c r="E230" s="66" t="s">
        <v>256</v>
      </c>
      <c r="F230" s="66" t="s">
        <v>256</v>
      </c>
      <c r="G230" s="107">
        <v>92007</v>
      </c>
      <c r="H230" s="79" t="s">
        <v>967</v>
      </c>
      <c r="I230" s="79" t="s">
        <v>345</v>
      </c>
      <c r="J230" s="66">
        <f>Tabel32[[#This Row],[Artikelnummer gAvilar]]</f>
        <v>92007</v>
      </c>
      <c r="K230" s="79" t="str">
        <f t="shared" si="42"/>
        <v>8718558920078</v>
      </c>
      <c r="L230" s="79">
        <v>8718558</v>
      </c>
      <c r="M230" s="79">
        <f t="shared" si="43"/>
        <v>36</v>
      </c>
      <c r="N230" s="79">
        <f t="shared" si="44"/>
        <v>108</v>
      </c>
      <c r="O230" s="79">
        <f t="shared" si="45"/>
        <v>24</v>
      </c>
      <c r="P230" s="79">
        <f t="shared" si="46"/>
        <v>132</v>
      </c>
      <c r="Q230" s="79">
        <f t="shared" si="47"/>
        <v>140</v>
      </c>
      <c r="R230" s="79">
        <f t="shared" si="48"/>
        <v>8</v>
      </c>
      <c r="S230" s="126">
        <v>1275</v>
      </c>
      <c r="T230" s="127" t="s">
        <v>33</v>
      </c>
    </row>
    <row r="231" spans="1:20" s="50" customFormat="1" ht="20.100000000000001" customHeight="1" x14ac:dyDescent="0.2">
      <c r="A231" s="86" t="s">
        <v>365</v>
      </c>
      <c r="B231" s="66">
        <v>3391524</v>
      </c>
      <c r="C231" s="73" t="s">
        <v>498</v>
      </c>
      <c r="D231" s="66" t="s">
        <v>256</v>
      </c>
      <c r="E231" s="66" t="s">
        <v>256</v>
      </c>
      <c r="F231" s="66" t="s">
        <v>256</v>
      </c>
      <c r="G231" s="112">
        <v>83050</v>
      </c>
      <c r="H231" s="79" t="s">
        <v>413</v>
      </c>
      <c r="I231" s="79" t="s">
        <v>345</v>
      </c>
      <c r="J231" s="66">
        <f>Tabel32[[#This Row],[Artikelnummer gAvilar]]</f>
        <v>83050</v>
      </c>
      <c r="K231" s="79" t="str">
        <f t="shared" si="42"/>
        <v>8718558830506</v>
      </c>
      <c r="L231" s="79">
        <v>8718558</v>
      </c>
      <c r="M231" s="79">
        <f t="shared" si="43"/>
        <v>28</v>
      </c>
      <c r="N231" s="79">
        <f t="shared" si="44"/>
        <v>84</v>
      </c>
      <c r="O231" s="79">
        <f t="shared" si="45"/>
        <v>30</v>
      </c>
      <c r="P231" s="79">
        <f t="shared" si="46"/>
        <v>114</v>
      </c>
      <c r="Q231" s="79">
        <f t="shared" si="47"/>
        <v>120</v>
      </c>
      <c r="R231" s="79">
        <f t="shared" si="48"/>
        <v>6</v>
      </c>
      <c r="S231" s="126">
        <v>2530</v>
      </c>
      <c r="T231" s="129" t="s">
        <v>32</v>
      </c>
    </row>
    <row r="232" spans="1:20" s="50" customFormat="1" ht="20.100000000000001" customHeight="1" x14ac:dyDescent="0.2">
      <c r="A232" s="77">
        <v>3477924</v>
      </c>
      <c r="B232" s="66">
        <v>3391489</v>
      </c>
      <c r="C232" s="66" t="s">
        <v>138</v>
      </c>
      <c r="D232" s="66">
        <v>7510741</v>
      </c>
      <c r="E232" s="66">
        <v>7670122</v>
      </c>
      <c r="F232" s="66" t="s">
        <v>256</v>
      </c>
      <c r="G232" s="107">
        <v>42271</v>
      </c>
      <c r="H232" s="79" t="s">
        <v>669</v>
      </c>
      <c r="I232" s="79" t="s">
        <v>10</v>
      </c>
      <c r="J232" s="66">
        <f>Tabel32[[#This Row],[Artikelnummer gAvilar]]</f>
        <v>42271</v>
      </c>
      <c r="K232" s="79" t="str">
        <f t="shared" si="42"/>
        <v>8718558422718</v>
      </c>
      <c r="L232" s="79">
        <v>8718558</v>
      </c>
      <c r="M232" s="79">
        <f t="shared" si="43"/>
        <v>27</v>
      </c>
      <c r="N232" s="79">
        <f t="shared" si="44"/>
        <v>81</v>
      </c>
      <c r="O232" s="79">
        <f t="shared" si="45"/>
        <v>31</v>
      </c>
      <c r="P232" s="79">
        <f t="shared" si="46"/>
        <v>112</v>
      </c>
      <c r="Q232" s="79">
        <f t="shared" si="47"/>
        <v>120</v>
      </c>
      <c r="R232" s="79">
        <f t="shared" si="48"/>
        <v>8</v>
      </c>
      <c r="S232" s="128">
        <v>6.65</v>
      </c>
      <c r="T232" s="127" t="s">
        <v>12</v>
      </c>
    </row>
    <row r="233" spans="1:20" s="50" customFormat="1" ht="20.100000000000001" customHeight="1" x14ac:dyDescent="0.2">
      <c r="A233" s="83">
        <v>3618435</v>
      </c>
      <c r="B233" s="66" t="s">
        <v>256</v>
      </c>
      <c r="C233" s="66" t="s">
        <v>256</v>
      </c>
      <c r="D233" s="66" t="s">
        <v>256</v>
      </c>
      <c r="E233" s="66" t="s">
        <v>256</v>
      </c>
      <c r="F233" s="66" t="s">
        <v>256</v>
      </c>
      <c r="G233" s="107">
        <v>89568</v>
      </c>
      <c r="H233" s="79" t="s">
        <v>356</v>
      </c>
      <c r="I233" s="79" t="s">
        <v>345</v>
      </c>
      <c r="J233" s="66">
        <f>Tabel32[[#This Row],[Artikelnummer gAvilar]]</f>
        <v>89568</v>
      </c>
      <c r="K233" s="79" t="str">
        <f t="shared" si="42"/>
        <v>8718558895680</v>
      </c>
      <c r="L233" s="79">
        <v>8718558</v>
      </c>
      <c r="M233" s="79">
        <f t="shared" si="43"/>
        <v>41</v>
      </c>
      <c r="N233" s="79">
        <f t="shared" si="44"/>
        <v>123</v>
      </c>
      <c r="O233" s="79">
        <f t="shared" si="45"/>
        <v>37</v>
      </c>
      <c r="P233" s="79">
        <f t="shared" si="46"/>
        <v>160</v>
      </c>
      <c r="Q233" s="79">
        <f t="shared" si="47"/>
        <v>160</v>
      </c>
      <c r="R233" s="79">
        <f t="shared" si="48"/>
        <v>0</v>
      </c>
      <c r="S233" s="126">
        <v>275</v>
      </c>
      <c r="T233" s="127" t="s">
        <v>33</v>
      </c>
    </row>
    <row r="234" spans="1:20" s="50" customFormat="1" ht="20.100000000000001" customHeight="1" x14ac:dyDescent="0.2">
      <c r="A234" s="83">
        <v>3618407</v>
      </c>
      <c r="B234" s="66" t="s">
        <v>256</v>
      </c>
      <c r="C234" s="66" t="s">
        <v>256</v>
      </c>
      <c r="D234" s="66" t="s">
        <v>256</v>
      </c>
      <c r="E234" s="66" t="s">
        <v>256</v>
      </c>
      <c r="F234" s="66" t="s">
        <v>256</v>
      </c>
      <c r="G234" s="107">
        <v>92005</v>
      </c>
      <c r="H234" s="79" t="s">
        <v>965</v>
      </c>
      <c r="I234" s="79" t="s">
        <v>345</v>
      </c>
      <c r="J234" s="66">
        <f>Tabel32[[#This Row],[Artikelnummer gAvilar]]</f>
        <v>92005</v>
      </c>
      <c r="K234" s="79" t="str">
        <f t="shared" si="42"/>
        <v>8718558920054</v>
      </c>
      <c r="L234" s="79">
        <v>8718558</v>
      </c>
      <c r="M234" s="79">
        <f t="shared" si="43"/>
        <v>34</v>
      </c>
      <c r="N234" s="79">
        <f t="shared" si="44"/>
        <v>102</v>
      </c>
      <c r="O234" s="79">
        <f t="shared" si="45"/>
        <v>24</v>
      </c>
      <c r="P234" s="79">
        <f t="shared" si="46"/>
        <v>126</v>
      </c>
      <c r="Q234" s="79">
        <f t="shared" si="47"/>
        <v>130</v>
      </c>
      <c r="R234" s="79">
        <f t="shared" si="48"/>
        <v>4</v>
      </c>
      <c r="S234" s="126">
        <v>1275</v>
      </c>
      <c r="T234" s="127" t="s">
        <v>33</v>
      </c>
    </row>
    <row r="235" spans="1:20" s="50" customFormat="1" ht="20.100000000000001" customHeight="1" x14ac:dyDescent="0.2">
      <c r="A235" s="83">
        <v>3618414</v>
      </c>
      <c r="B235" s="66" t="s">
        <v>256</v>
      </c>
      <c r="C235" s="66" t="s">
        <v>256</v>
      </c>
      <c r="D235" s="66" t="s">
        <v>256</v>
      </c>
      <c r="E235" s="66" t="s">
        <v>256</v>
      </c>
      <c r="F235" s="66" t="s">
        <v>256</v>
      </c>
      <c r="G235" s="107">
        <v>92006</v>
      </c>
      <c r="H235" s="79" t="s">
        <v>966</v>
      </c>
      <c r="I235" s="79" t="s">
        <v>345</v>
      </c>
      <c r="J235" s="66">
        <f>Tabel32[[#This Row],[Artikelnummer gAvilar]]</f>
        <v>92006</v>
      </c>
      <c r="K235" s="79" t="str">
        <f t="shared" si="42"/>
        <v>8718558920061</v>
      </c>
      <c r="L235" s="79">
        <v>8718558</v>
      </c>
      <c r="M235" s="79">
        <f t="shared" si="43"/>
        <v>35</v>
      </c>
      <c r="N235" s="79">
        <f t="shared" si="44"/>
        <v>105</v>
      </c>
      <c r="O235" s="79">
        <f t="shared" si="45"/>
        <v>24</v>
      </c>
      <c r="P235" s="79">
        <f t="shared" si="46"/>
        <v>129</v>
      </c>
      <c r="Q235" s="79">
        <f t="shared" si="47"/>
        <v>130</v>
      </c>
      <c r="R235" s="79">
        <f t="shared" si="48"/>
        <v>1</v>
      </c>
      <c r="S235" s="126">
        <v>1275</v>
      </c>
      <c r="T235" s="127" t="s">
        <v>33</v>
      </c>
    </row>
    <row r="236" spans="1:20" s="50" customFormat="1" ht="20.100000000000001" customHeight="1" x14ac:dyDescent="0.2">
      <c r="A236" s="83">
        <v>3618421</v>
      </c>
      <c r="B236" s="66" t="s">
        <v>256</v>
      </c>
      <c r="C236" s="66" t="s">
        <v>256</v>
      </c>
      <c r="D236" s="66" t="s">
        <v>256</v>
      </c>
      <c r="E236" s="66" t="s">
        <v>256</v>
      </c>
      <c r="F236" s="66" t="s">
        <v>256</v>
      </c>
      <c r="G236" s="107">
        <v>92007</v>
      </c>
      <c r="H236" s="79" t="s">
        <v>967</v>
      </c>
      <c r="I236" s="79" t="s">
        <v>345</v>
      </c>
      <c r="J236" s="66">
        <f>Tabel32[[#This Row],[Artikelnummer gAvilar]]</f>
        <v>92007</v>
      </c>
      <c r="K236" s="79" t="str">
        <f t="shared" si="42"/>
        <v>8718558920078</v>
      </c>
      <c r="L236" s="79">
        <v>8718558</v>
      </c>
      <c r="M236" s="79">
        <f t="shared" si="43"/>
        <v>36</v>
      </c>
      <c r="N236" s="79">
        <f t="shared" si="44"/>
        <v>108</v>
      </c>
      <c r="O236" s="79">
        <f t="shared" si="45"/>
        <v>24</v>
      </c>
      <c r="P236" s="79">
        <f t="shared" si="46"/>
        <v>132</v>
      </c>
      <c r="Q236" s="79">
        <f t="shared" si="47"/>
        <v>140</v>
      </c>
      <c r="R236" s="79">
        <f t="shared" si="48"/>
        <v>8</v>
      </c>
      <c r="S236" s="126">
        <v>1275</v>
      </c>
      <c r="T236" s="127" t="s">
        <v>33</v>
      </c>
    </row>
    <row r="237" spans="1:20" s="50" customFormat="1" ht="20.100000000000001" customHeight="1" x14ac:dyDescent="0.2">
      <c r="A237" s="86">
        <v>3276680</v>
      </c>
      <c r="B237" s="66">
        <v>3391464</v>
      </c>
      <c r="C237" s="73" t="s">
        <v>499</v>
      </c>
      <c r="D237" s="66" t="s">
        <v>256</v>
      </c>
      <c r="E237" s="66" t="s">
        <v>256</v>
      </c>
      <c r="F237" s="66" t="s">
        <v>256</v>
      </c>
      <c r="G237" s="112">
        <v>83067</v>
      </c>
      <c r="H237" s="79" t="s">
        <v>414</v>
      </c>
      <c r="I237" s="79" t="s">
        <v>345</v>
      </c>
      <c r="J237" s="66">
        <f>Tabel32[[#This Row],[Artikelnummer gAvilar]]</f>
        <v>83067</v>
      </c>
      <c r="K237" s="79" t="str">
        <f t="shared" si="42"/>
        <v>8718558830674</v>
      </c>
      <c r="L237" s="79">
        <v>8718558</v>
      </c>
      <c r="M237" s="79">
        <f t="shared" si="43"/>
        <v>35</v>
      </c>
      <c r="N237" s="79">
        <f t="shared" si="44"/>
        <v>105</v>
      </c>
      <c r="O237" s="79">
        <f t="shared" si="45"/>
        <v>31</v>
      </c>
      <c r="P237" s="79">
        <f t="shared" si="46"/>
        <v>136</v>
      </c>
      <c r="Q237" s="79">
        <f t="shared" si="47"/>
        <v>140</v>
      </c>
      <c r="R237" s="79">
        <f t="shared" si="48"/>
        <v>4</v>
      </c>
      <c r="S237" s="126">
        <v>2802</v>
      </c>
      <c r="T237" s="129" t="s">
        <v>32</v>
      </c>
    </row>
    <row r="238" spans="1:20" s="50" customFormat="1" ht="20.100000000000001" customHeight="1" x14ac:dyDescent="0.2">
      <c r="A238" s="77">
        <v>3477932</v>
      </c>
      <c r="B238" s="66">
        <v>3391478</v>
      </c>
      <c r="C238" s="66" t="s">
        <v>139</v>
      </c>
      <c r="D238" s="66">
        <v>7510742</v>
      </c>
      <c r="E238" s="66">
        <v>7670124</v>
      </c>
      <c r="F238" s="66" t="s">
        <v>256</v>
      </c>
      <c r="G238" s="107">
        <v>42272</v>
      </c>
      <c r="H238" s="79" t="s">
        <v>605</v>
      </c>
      <c r="I238" s="79" t="s">
        <v>10</v>
      </c>
      <c r="J238" s="66">
        <f>Tabel32[[#This Row],[Artikelnummer gAvilar]]</f>
        <v>42272</v>
      </c>
      <c r="K238" s="79" t="str">
        <f t="shared" si="42"/>
        <v>8718558422725</v>
      </c>
      <c r="L238" s="79">
        <v>8718558</v>
      </c>
      <c r="M238" s="79">
        <f t="shared" si="43"/>
        <v>28</v>
      </c>
      <c r="N238" s="79">
        <f t="shared" si="44"/>
        <v>84</v>
      </c>
      <c r="O238" s="79">
        <f t="shared" si="45"/>
        <v>31</v>
      </c>
      <c r="P238" s="79">
        <f t="shared" si="46"/>
        <v>115</v>
      </c>
      <c r="Q238" s="79">
        <f t="shared" si="47"/>
        <v>120</v>
      </c>
      <c r="R238" s="79">
        <f t="shared" si="48"/>
        <v>5</v>
      </c>
      <c r="S238" s="128">
        <v>9.9499999999999993</v>
      </c>
      <c r="T238" s="127" t="s">
        <v>12</v>
      </c>
    </row>
    <row r="239" spans="1:20" s="50" customFormat="1" ht="20.100000000000001" customHeight="1" x14ac:dyDescent="0.2">
      <c r="A239" s="83">
        <v>3618435</v>
      </c>
      <c r="B239" s="66" t="s">
        <v>256</v>
      </c>
      <c r="C239" s="66" t="s">
        <v>256</v>
      </c>
      <c r="D239" s="66" t="s">
        <v>256</v>
      </c>
      <c r="E239" s="66" t="s">
        <v>256</v>
      </c>
      <c r="F239" s="66" t="s">
        <v>256</v>
      </c>
      <c r="G239" s="107">
        <v>89568</v>
      </c>
      <c r="H239" s="79" t="s">
        <v>356</v>
      </c>
      <c r="I239" s="79" t="s">
        <v>345</v>
      </c>
      <c r="J239" s="66">
        <f>Tabel32[[#This Row],[Artikelnummer gAvilar]]</f>
        <v>89568</v>
      </c>
      <c r="K239" s="79" t="str">
        <f t="shared" si="42"/>
        <v>8718558895680</v>
      </c>
      <c r="L239" s="79">
        <v>8718558</v>
      </c>
      <c r="M239" s="79">
        <f t="shared" si="43"/>
        <v>41</v>
      </c>
      <c r="N239" s="79">
        <f t="shared" si="44"/>
        <v>123</v>
      </c>
      <c r="O239" s="79">
        <f t="shared" si="45"/>
        <v>37</v>
      </c>
      <c r="P239" s="79">
        <f t="shared" si="46"/>
        <v>160</v>
      </c>
      <c r="Q239" s="79">
        <f t="shared" si="47"/>
        <v>160</v>
      </c>
      <c r="R239" s="79">
        <f t="shared" si="48"/>
        <v>0</v>
      </c>
      <c r="S239" s="126">
        <v>275</v>
      </c>
      <c r="T239" s="127" t="s">
        <v>33</v>
      </c>
    </row>
    <row r="240" spans="1:20" s="50" customFormat="1" ht="20.100000000000001" customHeight="1" x14ac:dyDescent="0.2">
      <c r="A240" s="83">
        <v>3618407</v>
      </c>
      <c r="B240" s="66" t="s">
        <v>256</v>
      </c>
      <c r="C240" s="66" t="s">
        <v>256</v>
      </c>
      <c r="D240" s="66" t="s">
        <v>256</v>
      </c>
      <c r="E240" s="66" t="s">
        <v>256</v>
      </c>
      <c r="F240" s="66" t="s">
        <v>256</v>
      </c>
      <c r="G240" s="107">
        <v>92005</v>
      </c>
      <c r="H240" s="79" t="s">
        <v>965</v>
      </c>
      <c r="I240" s="79" t="s">
        <v>345</v>
      </c>
      <c r="J240" s="66">
        <f>Tabel32[[#This Row],[Artikelnummer gAvilar]]</f>
        <v>92005</v>
      </c>
      <c r="K240" s="79" t="str">
        <f t="shared" si="42"/>
        <v>8718558920054</v>
      </c>
      <c r="L240" s="79">
        <v>8718558</v>
      </c>
      <c r="M240" s="79">
        <f t="shared" si="43"/>
        <v>34</v>
      </c>
      <c r="N240" s="79">
        <f t="shared" si="44"/>
        <v>102</v>
      </c>
      <c r="O240" s="79">
        <f t="shared" si="45"/>
        <v>24</v>
      </c>
      <c r="P240" s="79">
        <f t="shared" si="46"/>
        <v>126</v>
      </c>
      <c r="Q240" s="79">
        <f t="shared" si="47"/>
        <v>130</v>
      </c>
      <c r="R240" s="79">
        <f t="shared" si="48"/>
        <v>4</v>
      </c>
      <c r="S240" s="126">
        <v>1275</v>
      </c>
      <c r="T240" s="127" t="s">
        <v>33</v>
      </c>
    </row>
    <row r="241" spans="1:20" s="50" customFormat="1" ht="20.100000000000001" customHeight="1" x14ac:dyDescent="0.2">
      <c r="A241" s="83">
        <v>3618414</v>
      </c>
      <c r="B241" s="66" t="s">
        <v>256</v>
      </c>
      <c r="C241" s="66" t="s">
        <v>256</v>
      </c>
      <c r="D241" s="66" t="s">
        <v>256</v>
      </c>
      <c r="E241" s="66" t="s">
        <v>256</v>
      </c>
      <c r="F241" s="66" t="s">
        <v>256</v>
      </c>
      <c r="G241" s="107">
        <v>92006</v>
      </c>
      <c r="H241" s="79" t="s">
        <v>966</v>
      </c>
      <c r="I241" s="79" t="s">
        <v>345</v>
      </c>
      <c r="J241" s="66">
        <f>Tabel32[[#This Row],[Artikelnummer gAvilar]]</f>
        <v>92006</v>
      </c>
      <c r="K241" s="79" t="str">
        <f t="shared" si="42"/>
        <v>8718558920061</v>
      </c>
      <c r="L241" s="79">
        <v>8718558</v>
      </c>
      <c r="M241" s="79">
        <f t="shared" si="43"/>
        <v>35</v>
      </c>
      <c r="N241" s="79">
        <f t="shared" si="44"/>
        <v>105</v>
      </c>
      <c r="O241" s="79">
        <f t="shared" si="45"/>
        <v>24</v>
      </c>
      <c r="P241" s="79">
        <f t="shared" si="46"/>
        <v>129</v>
      </c>
      <c r="Q241" s="79">
        <f t="shared" si="47"/>
        <v>130</v>
      </c>
      <c r="R241" s="79">
        <f t="shared" si="48"/>
        <v>1</v>
      </c>
      <c r="S241" s="126">
        <v>1275</v>
      </c>
      <c r="T241" s="127" t="s">
        <v>33</v>
      </c>
    </row>
    <row r="242" spans="1:20" s="50" customFormat="1" ht="20.100000000000001" customHeight="1" x14ac:dyDescent="0.2">
      <c r="A242" s="83">
        <v>3618421</v>
      </c>
      <c r="B242" s="66" t="s">
        <v>256</v>
      </c>
      <c r="C242" s="66" t="s">
        <v>256</v>
      </c>
      <c r="D242" s="66" t="s">
        <v>256</v>
      </c>
      <c r="E242" s="66" t="s">
        <v>256</v>
      </c>
      <c r="F242" s="66" t="s">
        <v>256</v>
      </c>
      <c r="G242" s="107">
        <v>92007</v>
      </c>
      <c r="H242" s="79" t="s">
        <v>967</v>
      </c>
      <c r="I242" s="79" t="s">
        <v>345</v>
      </c>
      <c r="J242" s="66">
        <f>Tabel32[[#This Row],[Artikelnummer gAvilar]]</f>
        <v>92007</v>
      </c>
      <c r="K242" s="79" t="str">
        <f t="shared" si="42"/>
        <v>8718558920078</v>
      </c>
      <c r="L242" s="79">
        <v>8718558</v>
      </c>
      <c r="M242" s="79">
        <f t="shared" si="43"/>
        <v>36</v>
      </c>
      <c r="N242" s="79">
        <f t="shared" si="44"/>
        <v>108</v>
      </c>
      <c r="O242" s="79">
        <f t="shared" si="45"/>
        <v>24</v>
      </c>
      <c r="P242" s="79">
        <f t="shared" si="46"/>
        <v>132</v>
      </c>
      <c r="Q242" s="79">
        <f t="shared" si="47"/>
        <v>140</v>
      </c>
      <c r="R242" s="79">
        <f t="shared" si="48"/>
        <v>8</v>
      </c>
      <c r="S242" s="126">
        <v>1275</v>
      </c>
      <c r="T242" s="127" t="s">
        <v>33</v>
      </c>
    </row>
    <row r="243" spans="1:20" s="50" customFormat="1" ht="20.100000000000001" customHeight="1" x14ac:dyDescent="0.2">
      <c r="A243" s="86">
        <v>3276698</v>
      </c>
      <c r="B243" s="66">
        <v>3391463</v>
      </c>
      <c r="C243" s="73" t="s">
        <v>500</v>
      </c>
      <c r="D243" s="66" t="s">
        <v>256</v>
      </c>
      <c r="E243" s="66">
        <v>7720303</v>
      </c>
      <c r="F243" s="66" t="s">
        <v>256</v>
      </c>
      <c r="G243" s="112">
        <v>83066</v>
      </c>
      <c r="H243" s="79" t="s">
        <v>415</v>
      </c>
      <c r="I243" s="79" t="s">
        <v>345</v>
      </c>
      <c r="J243" s="66">
        <f>Tabel32[[#This Row],[Artikelnummer gAvilar]]</f>
        <v>83066</v>
      </c>
      <c r="K243" s="79" t="str">
        <f t="shared" si="42"/>
        <v>8718558830667</v>
      </c>
      <c r="L243" s="79">
        <v>8718558</v>
      </c>
      <c r="M243" s="79">
        <f t="shared" si="43"/>
        <v>34</v>
      </c>
      <c r="N243" s="79">
        <f t="shared" si="44"/>
        <v>102</v>
      </c>
      <c r="O243" s="79">
        <f t="shared" si="45"/>
        <v>31</v>
      </c>
      <c r="P243" s="79">
        <f t="shared" si="46"/>
        <v>133</v>
      </c>
      <c r="Q243" s="79">
        <f t="shared" si="47"/>
        <v>140</v>
      </c>
      <c r="R243" s="79">
        <f t="shared" si="48"/>
        <v>7</v>
      </c>
      <c r="S243" s="126">
        <v>2953</v>
      </c>
      <c r="T243" s="129" t="s">
        <v>32</v>
      </c>
    </row>
    <row r="244" spans="1:20" s="50" customFormat="1" ht="20.100000000000001" customHeight="1" x14ac:dyDescent="0.2">
      <c r="A244" s="77">
        <v>3477932</v>
      </c>
      <c r="B244" s="66">
        <v>3391478</v>
      </c>
      <c r="C244" s="66" t="s">
        <v>139</v>
      </c>
      <c r="D244" s="66">
        <v>7510742</v>
      </c>
      <c r="E244" s="66">
        <v>7670124</v>
      </c>
      <c r="F244" s="66" t="s">
        <v>256</v>
      </c>
      <c r="G244" s="107">
        <v>42272</v>
      </c>
      <c r="H244" s="79" t="s">
        <v>605</v>
      </c>
      <c r="I244" s="79" t="s">
        <v>10</v>
      </c>
      <c r="J244" s="66">
        <f>Tabel32[[#This Row],[Artikelnummer gAvilar]]</f>
        <v>42272</v>
      </c>
      <c r="K244" s="79" t="str">
        <f t="shared" si="42"/>
        <v>8718558422725</v>
      </c>
      <c r="L244" s="79">
        <v>8718558</v>
      </c>
      <c r="M244" s="79">
        <f t="shared" si="43"/>
        <v>28</v>
      </c>
      <c r="N244" s="79">
        <f t="shared" si="44"/>
        <v>84</v>
      </c>
      <c r="O244" s="79">
        <f t="shared" si="45"/>
        <v>31</v>
      </c>
      <c r="P244" s="79">
        <f t="shared" si="46"/>
        <v>115</v>
      </c>
      <c r="Q244" s="79">
        <f t="shared" si="47"/>
        <v>120</v>
      </c>
      <c r="R244" s="79">
        <f t="shared" si="48"/>
        <v>5</v>
      </c>
      <c r="S244" s="128">
        <v>9.9499999999999993</v>
      </c>
      <c r="T244" s="127" t="s">
        <v>12</v>
      </c>
    </row>
    <row r="245" spans="1:20" s="50" customFormat="1" ht="20.100000000000001" customHeight="1" x14ac:dyDescent="0.2">
      <c r="A245" s="83">
        <v>3618435</v>
      </c>
      <c r="B245" s="66" t="s">
        <v>256</v>
      </c>
      <c r="C245" s="66" t="s">
        <v>256</v>
      </c>
      <c r="D245" s="66" t="s">
        <v>256</v>
      </c>
      <c r="E245" s="66" t="s">
        <v>256</v>
      </c>
      <c r="F245" s="66" t="s">
        <v>256</v>
      </c>
      <c r="G245" s="107">
        <v>89568</v>
      </c>
      <c r="H245" s="79" t="s">
        <v>356</v>
      </c>
      <c r="I245" s="79" t="s">
        <v>345</v>
      </c>
      <c r="J245" s="66">
        <f>Tabel32[[#This Row],[Artikelnummer gAvilar]]</f>
        <v>89568</v>
      </c>
      <c r="K245" s="79" t="str">
        <f t="shared" si="42"/>
        <v>8718558895680</v>
      </c>
      <c r="L245" s="79">
        <v>8718558</v>
      </c>
      <c r="M245" s="79">
        <f t="shared" si="43"/>
        <v>41</v>
      </c>
      <c r="N245" s="79">
        <f t="shared" si="44"/>
        <v>123</v>
      </c>
      <c r="O245" s="79">
        <f t="shared" si="45"/>
        <v>37</v>
      </c>
      <c r="P245" s="79">
        <f t="shared" si="46"/>
        <v>160</v>
      </c>
      <c r="Q245" s="79">
        <f t="shared" si="47"/>
        <v>160</v>
      </c>
      <c r="R245" s="79">
        <f t="shared" si="48"/>
        <v>0</v>
      </c>
      <c r="S245" s="126">
        <v>275</v>
      </c>
      <c r="T245" s="127" t="s">
        <v>33</v>
      </c>
    </row>
    <row r="246" spans="1:20" s="50" customFormat="1" ht="20.100000000000001" customHeight="1" x14ac:dyDescent="0.2">
      <c r="A246" s="83">
        <v>3618407</v>
      </c>
      <c r="B246" s="66" t="s">
        <v>256</v>
      </c>
      <c r="C246" s="66" t="s">
        <v>256</v>
      </c>
      <c r="D246" s="66" t="s">
        <v>256</v>
      </c>
      <c r="E246" s="66" t="s">
        <v>256</v>
      </c>
      <c r="F246" s="66" t="s">
        <v>256</v>
      </c>
      <c r="G246" s="107">
        <v>92005</v>
      </c>
      <c r="H246" s="79" t="s">
        <v>965</v>
      </c>
      <c r="I246" s="79" t="s">
        <v>345</v>
      </c>
      <c r="J246" s="66">
        <f>Tabel32[[#This Row],[Artikelnummer gAvilar]]</f>
        <v>92005</v>
      </c>
      <c r="K246" s="79" t="str">
        <f t="shared" si="42"/>
        <v>8718558920054</v>
      </c>
      <c r="L246" s="79">
        <v>8718558</v>
      </c>
      <c r="M246" s="79">
        <f t="shared" si="43"/>
        <v>34</v>
      </c>
      <c r="N246" s="79">
        <f t="shared" si="44"/>
        <v>102</v>
      </c>
      <c r="O246" s="79">
        <f t="shared" si="45"/>
        <v>24</v>
      </c>
      <c r="P246" s="79">
        <f t="shared" si="46"/>
        <v>126</v>
      </c>
      <c r="Q246" s="79">
        <f t="shared" si="47"/>
        <v>130</v>
      </c>
      <c r="R246" s="79">
        <f t="shared" si="48"/>
        <v>4</v>
      </c>
      <c r="S246" s="126">
        <v>1275</v>
      </c>
      <c r="T246" s="127" t="s">
        <v>33</v>
      </c>
    </row>
    <row r="247" spans="1:20" s="50" customFormat="1" ht="20.100000000000001" customHeight="1" x14ac:dyDescent="0.2">
      <c r="A247" s="83">
        <v>3618414</v>
      </c>
      <c r="B247" s="66" t="s">
        <v>256</v>
      </c>
      <c r="C247" s="66" t="s">
        <v>256</v>
      </c>
      <c r="D247" s="66" t="s">
        <v>256</v>
      </c>
      <c r="E247" s="66" t="s">
        <v>256</v>
      </c>
      <c r="F247" s="66" t="s">
        <v>256</v>
      </c>
      <c r="G247" s="107">
        <v>92006</v>
      </c>
      <c r="H247" s="79" t="s">
        <v>966</v>
      </c>
      <c r="I247" s="79" t="s">
        <v>345</v>
      </c>
      <c r="J247" s="66">
        <f>Tabel32[[#This Row],[Artikelnummer gAvilar]]</f>
        <v>92006</v>
      </c>
      <c r="K247" s="79" t="str">
        <f t="shared" si="42"/>
        <v>8718558920061</v>
      </c>
      <c r="L247" s="79">
        <v>8718558</v>
      </c>
      <c r="M247" s="79">
        <f t="shared" si="43"/>
        <v>35</v>
      </c>
      <c r="N247" s="79">
        <f t="shared" si="44"/>
        <v>105</v>
      </c>
      <c r="O247" s="79">
        <f t="shared" si="45"/>
        <v>24</v>
      </c>
      <c r="P247" s="79">
        <f t="shared" si="46"/>
        <v>129</v>
      </c>
      <c r="Q247" s="79">
        <f t="shared" si="47"/>
        <v>130</v>
      </c>
      <c r="R247" s="79">
        <f t="shared" si="48"/>
        <v>1</v>
      </c>
      <c r="S247" s="126">
        <v>1275</v>
      </c>
      <c r="T247" s="127" t="s">
        <v>33</v>
      </c>
    </row>
    <row r="248" spans="1:20" s="50" customFormat="1" ht="20.100000000000001" customHeight="1" x14ac:dyDescent="0.2">
      <c r="A248" s="83">
        <v>3618421</v>
      </c>
      <c r="B248" s="66" t="s">
        <v>256</v>
      </c>
      <c r="C248" s="66" t="s">
        <v>256</v>
      </c>
      <c r="D248" s="66" t="s">
        <v>256</v>
      </c>
      <c r="E248" s="66" t="s">
        <v>256</v>
      </c>
      <c r="F248" s="66" t="s">
        <v>256</v>
      </c>
      <c r="G248" s="107">
        <v>92007</v>
      </c>
      <c r="H248" s="79" t="s">
        <v>967</v>
      </c>
      <c r="I248" s="79" t="s">
        <v>345</v>
      </c>
      <c r="J248" s="66">
        <f>Tabel32[[#This Row],[Artikelnummer gAvilar]]</f>
        <v>92007</v>
      </c>
      <c r="K248" s="79" t="str">
        <f t="shared" si="42"/>
        <v>8718558920078</v>
      </c>
      <c r="L248" s="79">
        <v>8718558</v>
      </c>
      <c r="M248" s="79">
        <f t="shared" si="43"/>
        <v>36</v>
      </c>
      <c r="N248" s="79">
        <f t="shared" si="44"/>
        <v>108</v>
      </c>
      <c r="O248" s="79">
        <f t="shared" si="45"/>
        <v>24</v>
      </c>
      <c r="P248" s="79">
        <f t="shared" si="46"/>
        <v>132</v>
      </c>
      <c r="Q248" s="79">
        <f t="shared" si="47"/>
        <v>140</v>
      </c>
      <c r="R248" s="79">
        <f t="shared" si="48"/>
        <v>8</v>
      </c>
      <c r="S248" s="126">
        <v>1275</v>
      </c>
      <c r="T248" s="127" t="s">
        <v>33</v>
      </c>
    </row>
    <row r="249" spans="1:20" s="50" customFormat="1" ht="20.100000000000001" customHeight="1" x14ac:dyDescent="0.2">
      <c r="A249" s="86">
        <v>3276706</v>
      </c>
      <c r="B249" s="66">
        <v>3391462</v>
      </c>
      <c r="C249" s="73" t="s">
        <v>501</v>
      </c>
      <c r="D249" s="66" t="s">
        <v>256</v>
      </c>
      <c r="E249" s="66" t="s">
        <v>256</v>
      </c>
      <c r="F249" s="66" t="s">
        <v>256</v>
      </c>
      <c r="G249" s="112">
        <v>83065</v>
      </c>
      <c r="H249" s="79" t="s">
        <v>416</v>
      </c>
      <c r="I249" s="79" t="s">
        <v>345</v>
      </c>
      <c r="J249" s="66">
        <f>Tabel32[[#This Row],[Artikelnummer gAvilar]]</f>
        <v>83065</v>
      </c>
      <c r="K249" s="79" t="str">
        <f t="shared" si="42"/>
        <v>8718558830650</v>
      </c>
      <c r="L249" s="79">
        <v>8718558</v>
      </c>
      <c r="M249" s="79">
        <f t="shared" si="43"/>
        <v>33</v>
      </c>
      <c r="N249" s="79">
        <f t="shared" si="44"/>
        <v>99</v>
      </c>
      <c r="O249" s="79">
        <f t="shared" si="45"/>
        <v>31</v>
      </c>
      <c r="P249" s="79">
        <f t="shared" si="46"/>
        <v>130</v>
      </c>
      <c r="Q249" s="79">
        <f t="shared" si="47"/>
        <v>130</v>
      </c>
      <c r="R249" s="79">
        <f t="shared" si="48"/>
        <v>0</v>
      </c>
      <c r="S249" s="126">
        <v>3120</v>
      </c>
      <c r="T249" s="129" t="s">
        <v>32</v>
      </c>
    </row>
    <row r="250" spans="1:20" s="50" customFormat="1" ht="20.100000000000001" customHeight="1" x14ac:dyDescent="0.2">
      <c r="A250" s="77">
        <v>3477940</v>
      </c>
      <c r="B250" s="66">
        <v>3391479</v>
      </c>
      <c r="C250" s="66" t="s">
        <v>140</v>
      </c>
      <c r="D250" s="66">
        <v>7510743</v>
      </c>
      <c r="E250" s="66">
        <v>7670125</v>
      </c>
      <c r="F250" s="66" t="s">
        <v>256</v>
      </c>
      <c r="G250" s="107">
        <v>42278</v>
      </c>
      <c r="H250" s="79" t="s">
        <v>606</v>
      </c>
      <c r="I250" s="79" t="s">
        <v>10</v>
      </c>
      <c r="J250" s="66">
        <f>Tabel32[[#This Row],[Artikelnummer gAvilar]]</f>
        <v>42278</v>
      </c>
      <c r="K250" s="79" t="str">
        <f t="shared" si="42"/>
        <v>8718558422787</v>
      </c>
      <c r="L250" s="79">
        <v>8718558</v>
      </c>
      <c r="M250" s="79">
        <f t="shared" si="43"/>
        <v>34</v>
      </c>
      <c r="N250" s="79">
        <f t="shared" si="44"/>
        <v>102</v>
      </c>
      <c r="O250" s="79">
        <f t="shared" si="45"/>
        <v>31</v>
      </c>
      <c r="P250" s="79">
        <f t="shared" si="46"/>
        <v>133</v>
      </c>
      <c r="Q250" s="79">
        <f t="shared" si="47"/>
        <v>140</v>
      </c>
      <c r="R250" s="79">
        <f t="shared" si="48"/>
        <v>7</v>
      </c>
      <c r="S250" s="128">
        <v>12.05</v>
      </c>
      <c r="T250" s="127" t="s">
        <v>12</v>
      </c>
    </row>
    <row r="251" spans="1:20" s="50" customFormat="1" ht="20.100000000000001" customHeight="1" x14ac:dyDescent="0.2">
      <c r="A251" s="83">
        <v>3618435</v>
      </c>
      <c r="B251" s="66" t="s">
        <v>256</v>
      </c>
      <c r="C251" s="66" t="s">
        <v>256</v>
      </c>
      <c r="D251" s="66" t="s">
        <v>256</v>
      </c>
      <c r="E251" s="66" t="s">
        <v>256</v>
      </c>
      <c r="F251" s="66" t="s">
        <v>256</v>
      </c>
      <c r="G251" s="107">
        <v>89568</v>
      </c>
      <c r="H251" s="79" t="s">
        <v>356</v>
      </c>
      <c r="I251" s="79" t="s">
        <v>345</v>
      </c>
      <c r="J251" s="66">
        <f>Tabel32[[#This Row],[Artikelnummer gAvilar]]</f>
        <v>89568</v>
      </c>
      <c r="K251" s="79" t="str">
        <f t="shared" si="42"/>
        <v>8718558895680</v>
      </c>
      <c r="L251" s="79">
        <v>8718558</v>
      </c>
      <c r="M251" s="79">
        <f t="shared" si="43"/>
        <v>41</v>
      </c>
      <c r="N251" s="79">
        <f t="shared" si="44"/>
        <v>123</v>
      </c>
      <c r="O251" s="79">
        <f t="shared" si="45"/>
        <v>37</v>
      </c>
      <c r="P251" s="79">
        <f t="shared" si="46"/>
        <v>160</v>
      </c>
      <c r="Q251" s="79">
        <f t="shared" si="47"/>
        <v>160</v>
      </c>
      <c r="R251" s="79">
        <f t="shared" si="48"/>
        <v>0</v>
      </c>
      <c r="S251" s="126">
        <v>275</v>
      </c>
      <c r="T251" s="127" t="s">
        <v>33</v>
      </c>
    </row>
    <row r="252" spans="1:20" s="50" customFormat="1" ht="20.100000000000001" customHeight="1" x14ac:dyDescent="0.2">
      <c r="A252" s="83">
        <v>3618407</v>
      </c>
      <c r="B252" s="66" t="s">
        <v>256</v>
      </c>
      <c r="C252" s="66" t="s">
        <v>256</v>
      </c>
      <c r="D252" s="66" t="s">
        <v>256</v>
      </c>
      <c r="E252" s="66" t="s">
        <v>256</v>
      </c>
      <c r="F252" s="66" t="s">
        <v>256</v>
      </c>
      <c r="G252" s="107">
        <v>92005</v>
      </c>
      <c r="H252" s="79" t="s">
        <v>965</v>
      </c>
      <c r="I252" s="79" t="s">
        <v>345</v>
      </c>
      <c r="J252" s="66">
        <f>Tabel32[[#This Row],[Artikelnummer gAvilar]]</f>
        <v>92005</v>
      </c>
      <c r="K252" s="79" t="str">
        <f t="shared" si="42"/>
        <v>8718558920054</v>
      </c>
      <c r="L252" s="79">
        <v>8718558</v>
      </c>
      <c r="M252" s="79">
        <f t="shared" si="43"/>
        <v>34</v>
      </c>
      <c r="N252" s="79">
        <f t="shared" si="44"/>
        <v>102</v>
      </c>
      <c r="O252" s="79">
        <f t="shared" si="45"/>
        <v>24</v>
      </c>
      <c r="P252" s="79">
        <f t="shared" si="46"/>
        <v>126</v>
      </c>
      <c r="Q252" s="79">
        <f t="shared" si="47"/>
        <v>130</v>
      </c>
      <c r="R252" s="79">
        <f t="shared" si="48"/>
        <v>4</v>
      </c>
      <c r="S252" s="126">
        <v>1275</v>
      </c>
      <c r="T252" s="127" t="s">
        <v>33</v>
      </c>
    </row>
    <row r="253" spans="1:20" s="50" customFormat="1" ht="20.100000000000001" customHeight="1" x14ac:dyDescent="0.2">
      <c r="A253" s="83">
        <v>3618414</v>
      </c>
      <c r="B253" s="66" t="s">
        <v>256</v>
      </c>
      <c r="C253" s="66" t="s">
        <v>256</v>
      </c>
      <c r="D253" s="66" t="s">
        <v>256</v>
      </c>
      <c r="E253" s="66" t="s">
        <v>256</v>
      </c>
      <c r="F253" s="66" t="s">
        <v>256</v>
      </c>
      <c r="G253" s="107">
        <v>92006</v>
      </c>
      <c r="H253" s="79" t="s">
        <v>966</v>
      </c>
      <c r="I253" s="79" t="s">
        <v>345</v>
      </c>
      <c r="J253" s="66">
        <f>Tabel32[[#This Row],[Artikelnummer gAvilar]]</f>
        <v>92006</v>
      </c>
      <c r="K253" s="79" t="str">
        <f t="shared" si="42"/>
        <v>8718558920061</v>
      </c>
      <c r="L253" s="79">
        <v>8718558</v>
      </c>
      <c r="M253" s="79">
        <f t="shared" si="43"/>
        <v>35</v>
      </c>
      <c r="N253" s="79">
        <f t="shared" si="44"/>
        <v>105</v>
      </c>
      <c r="O253" s="79">
        <f t="shared" si="45"/>
        <v>24</v>
      </c>
      <c r="P253" s="79">
        <f t="shared" si="46"/>
        <v>129</v>
      </c>
      <c r="Q253" s="79">
        <f t="shared" si="47"/>
        <v>130</v>
      </c>
      <c r="R253" s="79">
        <f t="shared" si="48"/>
        <v>1</v>
      </c>
      <c r="S253" s="126">
        <v>1275</v>
      </c>
      <c r="T253" s="127" t="s">
        <v>33</v>
      </c>
    </row>
    <row r="254" spans="1:20" s="50" customFormat="1" ht="20.100000000000001" customHeight="1" x14ac:dyDescent="0.2">
      <c r="A254" s="83">
        <v>3618421</v>
      </c>
      <c r="B254" s="66" t="s">
        <v>256</v>
      </c>
      <c r="C254" s="66" t="s">
        <v>256</v>
      </c>
      <c r="D254" s="66" t="s">
        <v>256</v>
      </c>
      <c r="E254" s="66" t="s">
        <v>256</v>
      </c>
      <c r="F254" s="66" t="s">
        <v>256</v>
      </c>
      <c r="G254" s="107">
        <v>92007</v>
      </c>
      <c r="H254" s="79" t="s">
        <v>967</v>
      </c>
      <c r="I254" s="79" t="s">
        <v>345</v>
      </c>
      <c r="J254" s="66">
        <f>Tabel32[[#This Row],[Artikelnummer gAvilar]]</f>
        <v>92007</v>
      </c>
      <c r="K254" s="79" t="str">
        <f t="shared" si="42"/>
        <v>8718558920078</v>
      </c>
      <c r="L254" s="79">
        <v>8718558</v>
      </c>
      <c r="M254" s="79">
        <f t="shared" si="43"/>
        <v>36</v>
      </c>
      <c r="N254" s="79">
        <f t="shared" si="44"/>
        <v>108</v>
      </c>
      <c r="O254" s="79">
        <f t="shared" si="45"/>
        <v>24</v>
      </c>
      <c r="P254" s="79">
        <f t="shared" si="46"/>
        <v>132</v>
      </c>
      <c r="Q254" s="79">
        <f t="shared" si="47"/>
        <v>140</v>
      </c>
      <c r="R254" s="79">
        <f t="shared" si="48"/>
        <v>8</v>
      </c>
      <c r="S254" s="126">
        <v>1275</v>
      </c>
      <c r="T254" s="127" t="s">
        <v>33</v>
      </c>
    </row>
    <row r="255" spans="1:20" s="50" customFormat="1" ht="20.100000000000001" customHeight="1" x14ac:dyDescent="0.2">
      <c r="A255" s="86">
        <v>3276714</v>
      </c>
      <c r="B255" s="66">
        <v>3391461</v>
      </c>
      <c r="C255" s="73" t="s">
        <v>502</v>
      </c>
      <c r="D255" s="66" t="s">
        <v>256</v>
      </c>
      <c r="E255" s="66" t="s">
        <v>256</v>
      </c>
      <c r="F255" s="66" t="s">
        <v>256</v>
      </c>
      <c r="G255" s="112">
        <v>83064</v>
      </c>
      <c r="H255" s="79" t="s">
        <v>417</v>
      </c>
      <c r="I255" s="79" t="s">
        <v>345</v>
      </c>
      <c r="J255" s="66">
        <f>Tabel32[[#This Row],[Artikelnummer gAvilar]]</f>
        <v>83064</v>
      </c>
      <c r="K255" s="79" t="str">
        <f t="shared" si="42"/>
        <v>8718558830643</v>
      </c>
      <c r="L255" s="79">
        <v>8718558</v>
      </c>
      <c r="M255" s="79">
        <f t="shared" si="43"/>
        <v>32</v>
      </c>
      <c r="N255" s="79">
        <f t="shared" si="44"/>
        <v>96</v>
      </c>
      <c r="O255" s="79">
        <f t="shared" si="45"/>
        <v>31</v>
      </c>
      <c r="P255" s="79">
        <f t="shared" si="46"/>
        <v>127</v>
      </c>
      <c r="Q255" s="79">
        <f t="shared" si="47"/>
        <v>130</v>
      </c>
      <c r="R255" s="79">
        <f t="shared" si="48"/>
        <v>3</v>
      </c>
      <c r="S255" s="126">
        <v>3053</v>
      </c>
      <c r="T255" s="129" t="s">
        <v>32</v>
      </c>
    </row>
    <row r="256" spans="1:20" s="50" customFormat="1" ht="20.100000000000001" customHeight="1" x14ac:dyDescent="0.2">
      <c r="A256" s="77">
        <v>3477932</v>
      </c>
      <c r="B256" s="66">
        <v>3391478</v>
      </c>
      <c r="C256" s="66" t="s">
        <v>139</v>
      </c>
      <c r="D256" s="66">
        <v>7510742</v>
      </c>
      <c r="E256" s="66">
        <v>7670124</v>
      </c>
      <c r="F256" s="66" t="s">
        <v>256</v>
      </c>
      <c r="G256" s="107">
        <v>42272</v>
      </c>
      <c r="H256" s="79" t="s">
        <v>605</v>
      </c>
      <c r="I256" s="79" t="s">
        <v>10</v>
      </c>
      <c r="J256" s="66">
        <f>Tabel32[[#This Row],[Artikelnummer gAvilar]]</f>
        <v>42272</v>
      </c>
      <c r="K256" s="79" t="str">
        <f t="shared" si="42"/>
        <v>8718558422725</v>
      </c>
      <c r="L256" s="79">
        <v>8718558</v>
      </c>
      <c r="M256" s="79">
        <f t="shared" si="43"/>
        <v>28</v>
      </c>
      <c r="N256" s="79">
        <f t="shared" si="44"/>
        <v>84</v>
      </c>
      <c r="O256" s="79">
        <f t="shared" si="45"/>
        <v>31</v>
      </c>
      <c r="P256" s="79">
        <f t="shared" si="46"/>
        <v>115</v>
      </c>
      <c r="Q256" s="79">
        <f t="shared" si="47"/>
        <v>120</v>
      </c>
      <c r="R256" s="79">
        <f t="shared" si="48"/>
        <v>5</v>
      </c>
      <c r="S256" s="128">
        <v>9.9499999999999993</v>
      </c>
      <c r="T256" s="127" t="s">
        <v>12</v>
      </c>
    </row>
    <row r="257" spans="1:20" s="50" customFormat="1" ht="20.100000000000001" customHeight="1" x14ac:dyDescent="0.2">
      <c r="A257" s="83">
        <v>3618435</v>
      </c>
      <c r="B257" s="66" t="s">
        <v>256</v>
      </c>
      <c r="C257" s="66" t="s">
        <v>256</v>
      </c>
      <c r="D257" s="66" t="s">
        <v>256</v>
      </c>
      <c r="E257" s="66" t="s">
        <v>256</v>
      </c>
      <c r="F257" s="66" t="s">
        <v>256</v>
      </c>
      <c r="G257" s="107">
        <v>89568</v>
      </c>
      <c r="H257" s="79" t="s">
        <v>356</v>
      </c>
      <c r="I257" s="79" t="s">
        <v>345</v>
      </c>
      <c r="J257" s="66">
        <f>Tabel32[[#This Row],[Artikelnummer gAvilar]]</f>
        <v>89568</v>
      </c>
      <c r="K257" s="79" t="str">
        <f t="shared" si="42"/>
        <v>8718558895680</v>
      </c>
      <c r="L257" s="79">
        <v>8718558</v>
      </c>
      <c r="M257" s="79">
        <f t="shared" si="43"/>
        <v>41</v>
      </c>
      <c r="N257" s="79">
        <f t="shared" si="44"/>
        <v>123</v>
      </c>
      <c r="O257" s="79">
        <f t="shared" si="45"/>
        <v>37</v>
      </c>
      <c r="P257" s="79">
        <f t="shared" si="46"/>
        <v>160</v>
      </c>
      <c r="Q257" s="79">
        <f t="shared" si="47"/>
        <v>160</v>
      </c>
      <c r="R257" s="79">
        <f t="shared" si="48"/>
        <v>0</v>
      </c>
      <c r="S257" s="126">
        <v>275</v>
      </c>
      <c r="T257" s="127" t="s">
        <v>33</v>
      </c>
    </row>
    <row r="258" spans="1:20" s="50" customFormat="1" ht="20.100000000000001" customHeight="1" x14ac:dyDescent="0.2">
      <c r="A258" s="83">
        <v>3618407</v>
      </c>
      <c r="B258" s="66" t="s">
        <v>256</v>
      </c>
      <c r="C258" s="66" t="s">
        <v>256</v>
      </c>
      <c r="D258" s="66" t="s">
        <v>256</v>
      </c>
      <c r="E258" s="66" t="s">
        <v>256</v>
      </c>
      <c r="F258" s="66" t="s">
        <v>256</v>
      </c>
      <c r="G258" s="107">
        <v>92005</v>
      </c>
      <c r="H258" s="79" t="s">
        <v>965</v>
      </c>
      <c r="I258" s="79" t="s">
        <v>345</v>
      </c>
      <c r="J258" s="66">
        <f>Tabel32[[#This Row],[Artikelnummer gAvilar]]</f>
        <v>92005</v>
      </c>
      <c r="K258" s="79" t="str">
        <f t="shared" si="42"/>
        <v>8718558920054</v>
      </c>
      <c r="L258" s="79">
        <v>8718558</v>
      </c>
      <c r="M258" s="79">
        <f t="shared" si="43"/>
        <v>34</v>
      </c>
      <c r="N258" s="79">
        <f t="shared" si="44"/>
        <v>102</v>
      </c>
      <c r="O258" s="79">
        <f t="shared" si="45"/>
        <v>24</v>
      </c>
      <c r="P258" s="79">
        <f t="shared" si="46"/>
        <v>126</v>
      </c>
      <c r="Q258" s="79">
        <f t="shared" si="47"/>
        <v>130</v>
      </c>
      <c r="R258" s="79">
        <f t="shared" si="48"/>
        <v>4</v>
      </c>
      <c r="S258" s="126">
        <v>1275</v>
      </c>
      <c r="T258" s="127" t="s">
        <v>33</v>
      </c>
    </row>
    <row r="259" spans="1:20" s="50" customFormat="1" ht="20.100000000000001" customHeight="1" x14ac:dyDescent="0.2">
      <c r="A259" s="83">
        <v>3618414</v>
      </c>
      <c r="B259" s="66" t="s">
        <v>256</v>
      </c>
      <c r="C259" s="66" t="s">
        <v>256</v>
      </c>
      <c r="D259" s="66" t="s">
        <v>256</v>
      </c>
      <c r="E259" s="66" t="s">
        <v>256</v>
      </c>
      <c r="F259" s="66" t="s">
        <v>256</v>
      </c>
      <c r="G259" s="107">
        <v>92006</v>
      </c>
      <c r="H259" s="79" t="s">
        <v>966</v>
      </c>
      <c r="I259" s="79" t="s">
        <v>345</v>
      </c>
      <c r="J259" s="66">
        <f>Tabel32[[#This Row],[Artikelnummer gAvilar]]</f>
        <v>92006</v>
      </c>
      <c r="K259" s="79" t="str">
        <f t="shared" si="42"/>
        <v>8718558920061</v>
      </c>
      <c r="L259" s="79">
        <v>8718558</v>
      </c>
      <c r="M259" s="79">
        <f t="shared" si="43"/>
        <v>35</v>
      </c>
      <c r="N259" s="79">
        <f t="shared" si="44"/>
        <v>105</v>
      </c>
      <c r="O259" s="79">
        <f t="shared" si="45"/>
        <v>24</v>
      </c>
      <c r="P259" s="79">
        <f t="shared" si="46"/>
        <v>129</v>
      </c>
      <c r="Q259" s="79">
        <f t="shared" si="47"/>
        <v>130</v>
      </c>
      <c r="R259" s="79">
        <f t="shared" si="48"/>
        <v>1</v>
      </c>
      <c r="S259" s="126">
        <v>1275</v>
      </c>
      <c r="T259" s="127" t="s">
        <v>33</v>
      </c>
    </row>
    <row r="260" spans="1:20" s="50" customFormat="1" ht="20.100000000000001" customHeight="1" x14ac:dyDescent="0.2">
      <c r="A260" s="83">
        <v>3618421</v>
      </c>
      <c r="B260" s="66" t="s">
        <v>256</v>
      </c>
      <c r="C260" s="66" t="s">
        <v>256</v>
      </c>
      <c r="D260" s="66" t="s">
        <v>256</v>
      </c>
      <c r="E260" s="66" t="s">
        <v>256</v>
      </c>
      <c r="F260" s="66" t="s">
        <v>256</v>
      </c>
      <c r="G260" s="107">
        <v>92007</v>
      </c>
      <c r="H260" s="79" t="s">
        <v>967</v>
      </c>
      <c r="I260" s="79" t="s">
        <v>345</v>
      </c>
      <c r="J260" s="66">
        <f>Tabel32[[#This Row],[Artikelnummer gAvilar]]</f>
        <v>92007</v>
      </c>
      <c r="K260" s="79" t="str">
        <f t="shared" si="42"/>
        <v>8718558920078</v>
      </c>
      <c r="L260" s="79">
        <v>8718558</v>
      </c>
      <c r="M260" s="79">
        <f t="shared" si="43"/>
        <v>36</v>
      </c>
      <c r="N260" s="79">
        <f t="shared" si="44"/>
        <v>108</v>
      </c>
      <c r="O260" s="79">
        <f t="shared" si="45"/>
        <v>24</v>
      </c>
      <c r="P260" s="79">
        <f t="shared" si="46"/>
        <v>132</v>
      </c>
      <c r="Q260" s="79">
        <f t="shared" si="47"/>
        <v>140</v>
      </c>
      <c r="R260" s="79">
        <f t="shared" si="48"/>
        <v>8</v>
      </c>
      <c r="S260" s="126">
        <v>1275</v>
      </c>
      <c r="T260" s="127" t="s">
        <v>33</v>
      </c>
    </row>
    <row r="261" spans="1:20" s="50" customFormat="1" ht="20.100000000000001" customHeight="1" x14ac:dyDescent="0.2">
      <c r="A261" s="86">
        <v>3276722</v>
      </c>
      <c r="B261" s="66">
        <v>3391460</v>
      </c>
      <c r="C261" s="73" t="s">
        <v>503</v>
      </c>
      <c r="D261" s="66" t="s">
        <v>256</v>
      </c>
      <c r="E261" s="66" t="s">
        <v>256</v>
      </c>
      <c r="F261" s="66" t="s">
        <v>256</v>
      </c>
      <c r="G261" s="112">
        <v>83063</v>
      </c>
      <c r="H261" s="79" t="s">
        <v>418</v>
      </c>
      <c r="I261" s="79" t="s">
        <v>345</v>
      </c>
      <c r="J261" s="66">
        <f>Tabel32[[#This Row],[Artikelnummer gAvilar]]</f>
        <v>83063</v>
      </c>
      <c r="K261" s="79" t="str">
        <f t="shared" si="42"/>
        <v>8718558830636</v>
      </c>
      <c r="L261" s="79">
        <v>8718558</v>
      </c>
      <c r="M261" s="79">
        <f t="shared" si="43"/>
        <v>31</v>
      </c>
      <c r="N261" s="79">
        <f t="shared" si="44"/>
        <v>93</v>
      </c>
      <c r="O261" s="79">
        <f t="shared" si="45"/>
        <v>31</v>
      </c>
      <c r="P261" s="79">
        <f t="shared" si="46"/>
        <v>124</v>
      </c>
      <c r="Q261" s="79">
        <f t="shared" si="47"/>
        <v>130</v>
      </c>
      <c r="R261" s="79">
        <f t="shared" si="48"/>
        <v>6</v>
      </c>
      <c r="S261" s="126">
        <v>3259</v>
      </c>
      <c r="T261" s="129" t="s">
        <v>32</v>
      </c>
    </row>
    <row r="262" spans="1:20" s="50" customFormat="1" ht="20.100000000000001" customHeight="1" x14ac:dyDescent="0.2">
      <c r="A262" s="77">
        <v>3477940</v>
      </c>
      <c r="B262" s="66">
        <v>3391479</v>
      </c>
      <c r="C262" s="66" t="s">
        <v>140</v>
      </c>
      <c r="D262" s="66">
        <v>7510743</v>
      </c>
      <c r="E262" s="66">
        <v>7670125</v>
      </c>
      <c r="F262" s="66" t="s">
        <v>256</v>
      </c>
      <c r="G262" s="107">
        <v>42278</v>
      </c>
      <c r="H262" s="79" t="s">
        <v>606</v>
      </c>
      <c r="I262" s="79" t="s">
        <v>10</v>
      </c>
      <c r="J262" s="66">
        <f>Tabel32[[#This Row],[Artikelnummer gAvilar]]</f>
        <v>42278</v>
      </c>
      <c r="K262" s="79" t="str">
        <f t="shared" si="42"/>
        <v>8718558422787</v>
      </c>
      <c r="L262" s="79">
        <v>8718558</v>
      </c>
      <c r="M262" s="79">
        <f t="shared" si="43"/>
        <v>34</v>
      </c>
      <c r="N262" s="79">
        <f t="shared" si="44"/>
        <v>102</v>
      </c>
      <c r="O262" s="79">
        <f t="shared" si="45"/>
        <v>31</v>
      </c>
      <c r="P262" s="79">
        <f t="shared" si="46"/>
        <v>133</v>
      </c>
      <c r="Q262" s="79">
        <f t="shared" si="47"/>
        <v>140</v>
      </c>
      <c r="R262" s="79">
        <f t="shared" si="48"/>
        <v>7</v>
      </c>
      <c r="S262" s="128">
        <v>12.05</v>
      </c>
      <c r="T262" s="127" t="s">
        <v>12</v>
      </c>
    </row>
    <row r="263" spans="1:20" s="50" customFormat="1" ht="20.100000000000001" customHeight="1" x14ac:dyDescent="0.2">
      <c r="A263" s="83">
        <v>3618435</v>
      </c>
      <c r="B263" s="66" t="s">
        <v>256</v>
      </c>
      <c r="C263" s="66" t="s">
        <v>256</v>
      </c>
      <c r="D263" s="66" t="s">
        <v>256</v>
      </c>
      <c r="E263" s="66" t="s">
        <v>256</v>
      </c>
      <c r="F263" s="66" t="s">
        <v>256</v>
      </c>
      <c r="G263" s="107">
        <v>89568</v>
      </c>
      <c r="H263" s="79" t="s">
        <v>356</v>
      </c>
      <c r="I263" s="79" t="s">
        <v>345</v>
      </c>
      <c r="J263" s="66">
        <f>Tabel32[[#This Row],[Artikelnummer gAvilar]]</f>
        <v>89568</v>
      </c>
      <c r="K263" s="79" t="str">
        <f t="shared" si="42"/>
        <v>8718558895680</v>
      </c>
      <c r="L263" s="79">
        <v>8718558</v>
      </c>
      <c r="M263" s="79">
        <f t="shared" si="43"/>
        <v>41</v>
      </c>
      <c r="N263" s="79">
        <f t="shared" si="44"/>
        <v>123</v>
      </c>
      <c r="O263" s="79">
        <f t="shared" si="45"/>
        <v>37</v>
      </c>
      <c r="P263" s="79">
        <f t="shared" si="46"/>
        <v>160</v>
      </c>
      <c r="Q263" s="79">
        <f t="shared" si="47"/>
        <v>160</v>
      </c>
      <c r="R263" s="79">
        <f t="shared" si="48"/>
        <v>0</v>
      </c>
      <c r="S263" s="126">
        <v>275</v>
      </c>
      <c r="T263" s="127" t="s">
        <v>33</v>
      </c>
    </row>
    <row r="264" spans="1:20" s="50" customFormat="1" ht="20.100000000000001" customHeight="1" x14ac:dyDescent="0.2">
      <c r="A264" s="83">
        <v>3618407</v>
      </c>
      <c r="B264" s="66" t="s">
        <v>256</v>
      </c>
      <c r="C264" s="66" t="s">
        <v>256</v>
      </c>
      <c r="D264" s="66" t="s">
        <v>256</v>
      </c>
      <c r="E264" s="66" t="s">
        <v>256</v>
      </c>
      <c r="F264" s="66" t="s">
        <v>256</v>
      </c>
      <c r="G264" s="107">
        <v>92005</v>
      </c>
      <c r="H264" s="79" t="s">
        <v>965</v>
      </c>
      <c r="I264" s="79" t="s">
        <v>345</v>
      </c>
      <c r="J264" s="66">
        <f>Tabel32[[#This Row],[Artikelnummer gAvilar]]</f>
        <v>92005</v>
      </c>
      <c r="K264" s="79" t="str">
        <f t="shared" si="42"/>
        <v>8718558920054</v>
      </c>
      <c r="L264" s="79">
        <v>8718558</v>
      </c>
      <c r="M264" s="79">
        <f t="shared" si="43"/>
        <v>34</v>
      </c>
      <c r="N264" s="79">
        <f t="shared" si="44"/>
        <v>102</v>
      </c>
      <c r="O264" s="79">
        <f t="shared" si="45"/>
        <v>24</v>
      </c>
      <c r="P264" s="79">
        <f t="shared" si="46"/>
        <v>126</v>
      </c>
      <c r="Q264" s="79">
        <f t="shared" si="47"/>
        <v>130</v>
      </c>
      <c r="R264" s="79">
        <f t="shared" si="48"/>
        <v>4</v>
      </c>
      <c r="S264" s="126">
        <v>1275</v>
      </c>
      <c r="T264" s="127" t="s">
        <v>33</v>
      </c>
    </row>
    <row r="265" spans="1:20" s="50" customFormat="1" ht="20.100000000000001" customHeight="1" x14ac:dyDescent="0.2">
      <c r="A265" s="83">
        <v>3618414</v>
      </c>
      <c r="B265" s="66" t="s">
        <v>256</v>
      </c>
      <c r="C265" s="66" t="s">
        <v>256</v>
      </c>
      <c r="D265" s="66" t="s">
        <v>256</v>
      </c>
      <c r="E265" s="66" t="s">
        <v>256</v>
      </c>
      <c r="F265" s="66" t="s">
        <v>256</v>
      </c>
      <c r="G265" s="107">
        <v>92006</v>
      </c>
      <c r="H265" s="79" t="s">
        <v>966</v>
      </c>
      <c r="I265" s="79" t="s">
        <v>345</v>
      </c>
      <c r="J265" s="66">
        <f>Tabel32[[#This Row],[Artikelnummer gAvilar]]</f>
        <v>92006</v>
      </c>
      <c r="K265" s="79" t="str">
        <f t="shared" si="42"/>
        <v>8718558920061</v>
      </c>
      <c r="L265" s="79">
        <v>8718558</v>
      </c>
      <c r="M265" s="79">
        <f t="shared" si="43"/>
        <v>35</v>
      </c>
      <c r="N265" s="79">
        <f t="shared" si="44"/>
        <v>105</v>
      </c>
      <c r="O265" s="79">
        <f t="shared" si="45"/>
        <v>24</v>
      </c>
      <c r="P265" s="79">
        <f t="shared" si="46"/>
        <v>129</v>
      </c>
      <c r="Q265" s="79">
        <f t="shared" si="47"/>
        <v>130</v>
      </c>
      <c r="R265" s="79">
        <f t="shared" si="48"/>
        <v>1</v>
      </c>
      <c r="S265" s="126">
        <v>1275</v>
      </c>
      <c r="T265" s="127" t="s">
        <v>33</v>
      </c>
    </row>
    <row r="266" spans="1:20" s="50" customFormat="1" ht="20.100000000000001" customHeight="1" x14ac:dyDescent="0.2">
      <c r="A266" s="83">
        <v>3618421</v>
      </c>
      <c r="B266" s="66" t="s">
        <v>256</v>
      </c>
      <c r="C266" s="66" t="s">
        <v>256</v>
      </c>
      <c r="D266" s="66" t="s">
        <v>256</v>
      </c>
      <c r="E266" s="66" t="s">
        <v>256</v>
      </c>
      <c r="F266" s="66" t="s">
        <v>256</v>
      </c>
      <c r="G266" s="107">
        <v>92007</v>
      </c>
      <c r="H266" s="79" t="s">
        <v>967</v>
      </c>
      <c r="I266" s="79" t="s">
        <v>345</v>
      </c>
      <c r="J266" s="66">
        <f>Tabel32[[#This Row],[Artikelnummer gAvilar]]</f>
        <v>92007</v>
      </c>
      <c r="K266" s="79" t="str">
        <f t="shared" si="42"/>
        <v>8718558920078</v>
      </c>
      <c r="L266" s="79">
        <v>8718558</v>
      </c>
      <c r="M266" s="79">
        <f t="shared" si="43"/>
        <v>36</v>
      </c>
      <c r="N266" s="79">
        <f t="shared" si="44"/>
        <v>108</v>
      </c>
      <c r="O266" s="79">
        <f t="shared" si="45"/>
        <v>24</v>
      </c>
      <c r="P266" s="79">
        <f t="shared" si="46"/>
        <v>132</v>
      </c>
      <c r="Q266" s="79">
        <f t="shared" si="47"/>
        <v>140</v>
      </c>
      <c r="R266" s="79">
        <f t="shared" si="48"/>
        <v>8</v>
      </c>
      <c r="S266" s="126">
        <v>1275</v>
      </c>
      <c r="T266" s="127" t="s">
        <v>33</v>
      </c>
    </row>
    <row r="267" spans="1:20" s="50" customFormat="1" ht="20.100000000000001" customHeight="1" x14ac:dyDescent="0.2">
      <c r="A267" s="86">
        <v>3276730</v>
      </c>
      <c r="B267" s="66">
        <v>3391459</v>
      </c>
      <c r="C267" s="66" t="s">
        <v>256</v>
      </c>
      <c r="D267" s="66" t="s">
        <v>256</v>
      </c>
      <c r="E267" s="66" t="s">
        <v>256</v>
      </c>
      <c r="F267" s="66" t="s">
        <v>256</v>
      </c>
      <c r="G267" s="112">
        <v>83062</v>
      </c>
      <c r="H267" s="79" t="s">
        <v>419</v>
      </c>
      <c r="I267" s="79" t="s">
        <v>345</v>
      </c>
      <c r="J267" s="66">
        <f>Tabel32[[#This Row],[Artikelnummer gAvilar]]</f>
        <v>83062</v>
      </c>
      <c r="K267" s="79" t="str">
        <f t="shared" si="42"/>
        <v>8718558830629</v>
      </c>
      <c r="L267" s="79">
        <v>8718558</v>
      </c>
      <c r="M267" s="79">
        <f t="shared" si="43"/>
        <v>30</v>
      </c>
      <c r="N267" s="79">
        <f t="shared" si="44"/>
        <v>90</v>
      </c>
      <c r="O267" s="79">
        <f t="shared" si="45"/>
        <v>31</v>
      </c>
      <c r="P267" s="79">
        <f t="shared" si="46"/>
        <v>121</v>
      </c>
      <c r="Q267" s="79">
        <f t="shared" si="47"/>
        <v>130</v>
      </c>
      <c r="R267" s="79">
        <f t="shared" si="48"/>
        <v>9</v>
      </c>
      <c r="S267" s="126">
        <v>3394</v>
      </c>
      <c r="T267" s="129" t="s">
        <v>32</v>
      </c>
    </row>
    <row r="268" spans="1:20" s="50" customFormat="1" ht="20.100000000000001" customHeight="1" x14ac:dyDescent="0.2">
      <c r="A268" s="77">
        <v>3477940</v>
      </c>
      <c r="B268" s="66">
        <v>3391479</v>
      </c>
      <c r="C268" s="66" t="s">
        <v>140</v>
      </c>
      <c r="D268" s="66">
        <v>7510743</v>
      </c>
      <c r="E268" s="66">
        <v>7670125</v>
      </c>
      <c r="F268" s="66" t="s">
        <v>256</v>
      </c>
      <c r="G268" s="107">
        <v>42278</v>
      </c>
      <c r="H268" s="79" t="s">
        <v>606</v>
      </c>
      <c r="I268" s="79" t="s">
        <v>10</v>
      </c>
      <c r="J268" s="66">
        <f>Tabel32[[#This Row],[Artikelnummer gAvilar]]</f>
        <v>42278</v>
      </c>
      <c r="K268" s="79" t="str">
        <f t="shared" si="42"/>
        <v>8718558422787</v>
      </c>
      <c r="L268" s="79">
        <v>8718558</v>
      </c>
      <c r="M268" s="79">
        <f t="shared" si="43"/>
        <v>34</v>
      </c>
      <c r="N268" s="79">
        <f t="shared" si="44"/>
        <v>102</v>
      </c>
      <c r="O268" s="79">
        <f t="shared" si="45"/>
        <v>31</v>
      </c>
      <c r="P268" s="79">
        <f t="shared" si="46"/>
        <v>133</v>
      </c>
      <c r="Q268" s="79">
        <f t="shared" si="47"/>
        <v>140</v>
      </c>
      <c r="R268" s="79">
        <f t="shared" si="48"/>
        <v>7</v>
      </c>
      <c r="S268" s="128">
        <v>12.05</v>
      </c>
      <c r="T268" s="127" t="s">
        <v>12</v>
      </c>
    </row>
    <row r="269" spans="1:20" s="50" customFormat="1" ht="20.100000000000001" customHeight="1" x14ac:dyDescent="0.2">
      <c r="A269" s="83">
        <v>3618435</v>
      </c>
      <c r="B269" s="66" t="s">
        <v>256</v>
      </c>
      <c r="C269" s="66" t="s">
        <v>256</v>
      </c>
      <c r="D269" s="66" t="s">
        <v>256</v>
      </c>
      <c r="E269" s="66" t="s">
        <v>256</v>
      </c>
      <c r="F269" s="66" t="s">
        <v>256</v>
      </c>
      <c r="G269" s="107">
        <v>89568</v>
      </c>
      <c r="H269" s="79" t="s">
        <v>356</v>
      </c>
      <c r="I269" s="79" t="s">
        <v>345</v>
      </c>
      <c r="J269" s="66">
        <f>Tabel32[[#This Row],[Artikelnummer gAvilar]]</f>
        <v>89568</v>
      </c>
      <c r="K269" s="79" t="str">
        <f t="shared" si="42"/>
        <v>8718558895680</v>
      </c>
      <c r="L269" s="79">
        <v>8718558</v>
      </c>
      <c r="M269" s="79">
        <f t="shared" si="43"/>
        <v>41</v>
      </c>
      <c r="N269" s="79">
        <f t="shared" si="44"/>
        <v>123</v>
      </c>
      <c r="O269" s="79">
        <f t="shared" si="45"/>
        <v>37</v>
      </c>
      <c r="P269" s="79">
        <f t="shared" si="46"/>
        <v>160</v>
      </c>
      <c r="Q269" s="79">
        <f t="shared" si="47"/>
        <v>160</v>
      </c>
      <c r="R269" s="79">
        <f t="shared" si="48"/>
        <v>0</v>
      </c>
      <c r="S269" s="126">
        <v>275</v>
      </c>
      <c r="T269" s="127" t="s">
        <v>33</v>
      </c>
    </row>
    <row r="270" spans="1:20" s="50" customFormat="1" ht="20.100000000000001" customHeight="1" x14ac:dyDescent="0.2">
      <c r="A270" s="83">
        <v>3618407</v>
      </c>
      <c r="B270" s="66" t="s">
        <v>256</v>
      </c>
      <c r="C270" s="66" t="s">
        <v>256</v>
      </c>
      <c r="D270" s="66" t="s">
        <v>256</v>
      </c>
      <c r="E270" s="66" t="s">
        <v>256</v>
      </c>
      <c r="F270" s="66" t="s">
        <v>256</v>
      </c>
      <c r="G270" s="107">
        <v>92005</v>
      </c>
      <c r="H270" s="79" t="s">
        <v>965</v>
      </c>
      <c r="I270" s="79" t="s">
        <v>345</v>
      </c>
      <c r="J270" s="66">
        <f>Tabel32[[#This Row],[Artikelnummer gAvilar]]</f>
        <v>92005</v>
      </c>
      <c r="K270" s="79" t="str">
        <f t="shared" si="42"/>
        <v>8718558920054</v>
      </c>
      <c r="L270" s="79">
        <v>8718558</v>
      </c>
      <c r="M270" s="79">
        <f t="shared" si="43"/>
        <v>34</v>
      </c>
      <c r="N270" s="79">
        <f t="shared" si="44"/>
        <v>102</v>
      </c>
      <c r="O270" s="79">
        <f t="shared" si="45"/>
        <v>24</v>
      </c>
      <c r="P270" s="79">
        <f t="shared" si="46"/>
        <v>126</v>
      </c>
      <c r="Q270" s="79">
        <f t="shared" si="47"/>
        <v>130</v>
      </c>
      <c r="R270" s="79">
        <f t="shared" si="48"/>
        <v>4</v>
      </c>
      <c r="S270" s="126">
        <v>1275</v>
      </c>
      <c r="T270" s="127" t="s">
        <v>33</v>
      </c>
    </row>
    <row r="271" spans="1:20" s="50" customFormat="1" ht="20.100000000000001" customHeight="1" x14ac:dyDescent="0.2">
      <c r="A271" s="83">
        <v>3618414</v>
      </c>
      <c r="B271" s="66" t="s">
        <v>256</v>
      </c>
      <c r="C271" s="66" t="s">
        <v>256</v>
      </c>
      <c r="D271" s="66" t="s">
        <v>256</v>
      </c>
      <c r="E271" s="66" t="s">
        <v>256</v>
      </c>
      <c r="F271" s="66" t="s">
        <v>256</v>
      </c>
      <c r="G271" s="107">
        <v>92006</v>
      </c>
      <c r="H271" s="79" t="s">
        <v>966</v>
      </c>
      <c r="I271" s="79" t="s">
        <v>345</v>
      </c>
      <c r="J271" s="66">
        <f>Tabel32[[#This Row],[Artikelnummer gAvilar]]</f>
        <v>92006</v>
      </c>
      <c r="K271" s="79" t="str">
        <f t="shared" si="42"/>
        <v>8718558920061</v>
      </c>
      <c r="L271" s="79">
        <v>8718558</v>
      </c>
      <c r="M271" s="79">
        <f t="shared" si="43"/>
        <v>35</v>
      </c>
      <c r="N271" s="79">
        <f t="shared" si="44"/>
        <v>105</v>
      </c>
      <c r="O271" s="79">
        <f t="shared" si="45"/>
        <v>24</v>
      </c>
      <c r="P271" s="79">
        <f t="shared" si="46"/>
        <v>129</v>
      </c>
      <c r="Q271" s="79">
        <f t="shared" si="47"/>
        <v>130</v>
      </c>
      <c r="R271" s="79">
        <f t="shared" si="48"/>
        <v>1</v>
      </c>
      <c r="S271" s="126">
        <v>1275</v>
      </c>
      <c r="T271" s="127" t="s">
        <v>33</v>
      </c>
    </row>
    <row r="272" spans="1:20" s="50" customFormat="1" ht="20.100000000000001" customHeight="1" x14ac:dyDescent="0.2">
      <c r="A272" s="83">
        <v>3618421</v>
      </c>
      <c r="B272" s="66" t="s">
        <v>256</v>
      </c>
      <c r="C272" s="66" t="s">
        <v>256</v>
      </c>
      <c r="D272" s="66" t="s">
        <v>256</v>
      </c>
      <c r="E272" s="66" t="s">
        <v>256</v>
      </c>
      <c r="F272" s="66" t="s">
        <v>256</v>
      </c>
      <c r="G272" s="107">
        <v>92007</v>
      </c>
      <c r="H272" s="79" t="s">
        <v>967</v>
      </c>
      <c r="I272" s="79" t="s">
        <v>345</v>
      </c>
      <c r="J272" s="66">
        <f>Tabel32[[#This Row],[Artikelnummer gAvilar]]</f>
        <v>92007</v>
      </c>
      <c r="K272" s="79" t="str">
        <f t="shared" si="42"/>
        <v>8718558920078</v>
      </c>
      <c r="L272" s="79">
        <v>8718558</v>
      </c>
      <c r="M272" s="79">
        <f t="shared" si="43"/>
        <v>36</v>
      </c>
      <c r="N272" s="79">
        <f t="shared" si="44"/>
        <v>108</v>
      </c>
      <c r="O272" s="79">
        <f t="shared" si="45"/>
        <v>24</v>
      </c>
      <c r="P272" s="79">
        <f t="shared" si="46"/>
        <v>132</v>
      </c>
      <c r="Q272" s="79">
        <f t="shared" si="47"/>
        <v>140</v>
      </c>
      <c r="R272" s="79">
        <f t="shared" si="48"/>
        <v>8</v>
      </c>
      <c r="S272" s="126">
        <v>1275</v>
      </c>
      <c r="T272" s="127" t="s">
        <v>33</v>
      </c>
    </row>
    <row r="273" spans="1:20" s="50" customFormat="1" ht="20.100000000000001" customHeight="1" x14ac:dyDescent="0.2">
      <c r="A273" s="86">
        <v>3276748</v>
      </c>
      <c r="B273" s="66">
        <v>3391624</v>
      </c>
      <c r="C273" s="66" t="s">
        <v>256</v>
      </c>
      <c r="D273" s="66" t="s">
        <v>256</v>
      </c>
      <c r="E273" s="66" t="s">
        <v>256</v>
      </c>
      <c r="F273" s="66" t="s">
        <v>256</v>
      </c>
      <c r="G273" s="112">
        <v>83061</v>
      </c>
      <c r="H273" s="79" t="s">
        <v>420</v>
      </c>
      <c r="I273" s="79" t="s">
        <v>345</v>
      </c>
      <c r="J273" s="66">
        <f>Tabel32[[#This Row],[Artikelnummer gAvilar]]</f>
        <v>83061</v>
      </c>
      <c r="K273" s="79" t="str">
        <f t="shared" si="42"/>
        <v>8718558830612</v>
      </c>
      <c r="L273" s="79">
        <v>8718558</v>
      </c>
      <c r="M273" s="79">
        <f t="shared" si="43"/>
        <v>29</v>
      </c>
      <c r="N273" s="79">
        <f t="shared" si="44"/>
        <v>87</v>
      </c>
      <c r="O273" s="79">
        <f t="shared" si="45"/>
        <v>31</v>
      </c>
      <c r="P273" s="79">
        <f t="shared" si="46"/>
        <v>118</v>
      </c>
      <c r="Q273" s="79">
        <f t="shared" si="47"/>
        <v>120</v>
      </c>
      <c r="R273" s="79">
        <f t="shared" si="48"/>
        <v>2</v>
      </c>
      <c r="S273" s="126">
        <v>4702</v>
      </c>
      <c r="T273" s="129" t="s">
        <v>32</v>
      </c>
    </row>
    <row r="274" spans="1:20" s="50" customFormat="1" ht="20.100000000000001" customHeight="1" x14ac:dyDescent="0.2">
      <c r="A274" s="77">
        <v>3477957</v>
      </c>
      <c r="B274" s="66">
        <v>3391480</v>
      </c>
      <c r="C274" s="66" t="s">
        <v>141</v>
      </c>
      <c r="D274" s="66">
        <v>7510744</v>
      </c>
      <c r="E274" s="66">
        <v>7670126</v>
      </c>
      <c r="F274" s="66" t="s">
        <v>256</v>
      </c>
      <c r="G274" s="107">
        <v>42386</v>
      </c>
      <c r="H274" s="79" t="s">
        <v>670</v>
      </c>
      <c r="I274" s="79" t="s">
        <v>10</v>
      </c>
      <c r="J274" s="66">
        <f>Tabel32[[#This Row],[Artikelnummer gAvilar]]</f>
        <v>42386</v>
      </c>
      <c r="K274" s="79" t="str">
        <f t="shared" si="42"/>
        <v>8718558423869</v>
      </c>
      <c r="L274" s="79">
        <v>8718558</v>
      </c>
      <c r="M274" s="79">
        <f t="shared" si="43"/>
        <v>33</v>
      </c>
      <c r="N274" s="79">
        <f t="shared" si="44"/>
        <v>99</v>
      </c>
      <c r="O274" s="79">
        <f t="shared" si="45"/>
        <v>32</v>
      </c>
      <c r="P274" s="79">
        <f t="shared" si="46"/>
        <v>131</v>
      </c>
      <c r="Q274" s="79">
        <f t="shared" si="47"/>
        <v>140</v>
      </c>
      <c r="R274" s="79">
        <f t="shared" si="48"/>
        <v>9</v>
      </c>
      <c r="S274" s="128">
        <v>12.6175</v>
      </c>
      <c r="T274" s="127" t="s">
        <v>12</v>
      </c>
    </row>
    <row r="275" spans="1:20" s="50" customFormat="1" ht="20.100000000000001" customHeight="1" x14ac:dyDescent="0.2">
      <c r="A275" s="83">
        <v>3618435</v>
      </c>
      <c r="B275" s="66" t="s">
        <v>256</v>
      </c>
      <c r="C275" s="66" t="s">
        <v>256</v>
      </c>
      <c r="D275" s="66" t="s">
        <v>256</v>
      </c>
      <c r="E275" s="66" t="s">
        <v>256</v>
      </c>
      <c r="F275" s="66" t="s">
        <v>256</v>
      </c>
      <c r="G275" s="107">
        <v>89568</v>
      </c>
      <c r="H275" s="79" t="s">
        <v>356</v>
      </c>
      <c r="I275" s="79" t="s">
        <v>345</v>
      </c>
      <c r="J275" s="66">
        <f>Tabel32[[#This Row],[Artikelnummer gAvilar]]</f>
        <v>89568</v>
      </c>
      <c r="K275" s="79" t="str">
        <f t="shared" si="42"/>
        <v>8718558895680</v>
      </c>
      <c r="L275" s="79">
        <v>8718558</v>
      </c>
      <c r="M275" s="79">
        <f t="shared" si="43"/>
        <v>41</v>
      </c>
      <c r="N275" s="79">
        <f t="shared" si="44"/>
        <v>123</v>
      </c>
      <c r="O275" s="79">
        <f t="shared" si="45"/>
        <v>37</v>
      </c>
      <c r="P275" s="79">
        <f t="shared" si="46"/>
        <v>160</v>
      </c>
      <c r="Q275" s="79">
        <f t="shared" si="47"/>
        <v>160</v>
      </c>
      <c r="R275" s="79">
        <f t="shared" si="48"/>
        <v>0</v>
      </c>
      <c r="S275" s="126">
        <v>275</v>
      </c>
      <c r="T275" s="127" t="s">
        <v>33</v>
      </c>
    </row>
    <row r="276" spans="1:20" s="50" customFormat="1" ht="20.100000000000001" customHeight="1" x14ac:dyDescent="0.2">
      <c r="A276" s="83">
        <v>3618407</v>
      </c>
      <c r="B276" s="66" t="s">
        <v>256</v>
      </c>
      <c r="C276" s="66" t="s">
        <v>256</v>
      </c>
      <c r="D276" s="66" t="s">
        <v>256</v>
      </c>
      <c r="E276" s="66" t="s">
        <v>256</v>
      </c>
      <c r="F276" s="66" t="s">
        <v>256</v>
      </c>
      <c r="G276" s="107">
        <v>92005</v>
      </c>
      <c r="H276" s="79" t="s">
        <v>965</v>
      </c>
      <c r="I276" s="79" t="s">
        <v>345</v>
      </c>
      <c r="J276" s="66">
        <f>Tabel32[[#This Row],[Artikelnummer gAvilar]]</f>
        <v>92005</v>
      </c>
      <c r="K276" s="79" t="str">
        <f t="shared" si="42"/>
        <v>8718558920054</v>
      </c>
      <c r="L276" s="79">
        <v>8718558</v>
      </c>
      <c r="M276" s="79">
        <f t="shared" si="43"/>
        <v>34</v>
      </c>
      <c r="N276" s="79">
        <f t="shared" si="44"/>
        <v>102</v>
      </c>
      <c r="O276" s="79">
        <f t="shared" si="45"/>
        <v>24</v>
      </c>
      <c r="P276" s="79">
        <f t="shared" si="46"/>
        <v>126</v>
      </c>
      <c r="Q276" s="79">
        <f t="shared" si="47"/>
        <v>130</v>
      </c>
      <c r="R276" s="79">
        <f t="shared" si="48"/>
        <v>4</v>
      </c>
      <c r="S276" s="126">
        <v>1275</v>
      </c>
      <c r="T276" s="127" t="s">
        <v>33</v>
      </c>
    </row>
    <row r="277" spans="1:20" s="50" customFormat="1" ht="20.100000000000001" customHeight="1" x14ac:dyDescent="0.2">
      <c r="A277" s="83">
        <v>3618414</v>
      </c>
      <c r="B277" s="66" t="s">
        <v>256</v>
      </c>
      <c r="C277" s="66" t="s">
        <v>256</v>
      </c>
      <c r="D277" s="66" t="s">
        <v>256</v>
      </c>
      <c r="E277" s="66" t="s">
        <v>256</v>
      </c>
      <c r="F277" s="66" t="s">
        <v>256</v>
      </c>
      <c r="G277" s="107">
        <v>92006</v>
      </c>
      <c r="H277" s="79" t="s">
        <v>966</v>
      </c>
      <c r="I277" s="79" t="s">
        <v>345</v>
      </c>
      <c r="J277" s="66">
        <f>Tabel32[[#This Row],[Artikelnummer gAvilar]]</f>
        <v>92006</v>
      </c>
      <c r="K277" s="79" t="str">
        <f t="shared" ref="K277:K340" si="49">L277&amp;J277&amp;R277</f>
        <v>8718558920061</v>
      </c>
      <c r="L277" s="79">
        <v>8718558</v>
      </c>
      <c r="M277" s="79">
        <f t="shared" ref="M277:M340" si="50">(SUM(LEFT(J277,1),LEFT(J277,3),RIGHT(J277,1))-(10*(LEFT(J277,2)))+7+8+5)</f>
        <v>35</v>
      </c>
      <c r="N277" s="79">
        <f t="shared" ref="N277:N340" si="51">3*M277</f>
        <v>105</v>
      </c>
      <c r="O277" s="79">
        <f t="shared" ref="O277:O340" si="52">SUM(LEFT(J277,2)-(10*LEFT(J277,1)))+LEFT(J277,4)-(10*LEFT(J277,3))+8+1+5+8</f>
        <v>24</v>
      </c>
      <c r="P277" s="79">
        <f t="shared" ref="P277:P340" si="53">N277+O277</f>
        <v>129</v>
      </c>
      <c r="Q277" s="79">
        <f t="shared" ref="Q277:Q340" si="54">CEILING(P277,10)</f>
        <v>130</v>
      </c>
      <c r="R277" s="79">
        <f t="shared" ref="R277:R340" si="55">Q277-P277</f>
        <v>1</v>
      </c>
      <c r="S277" s="126">
        <v>1275</v>
      </c>
      <c r="T277" s="127" t="s">
        <v>33</v>
      </c>
    </row>
    <row r="278" spans="1:20" s="50" customFormat="1" ht="20.100000000000001" customHeight="1" x14ac:dyDescent="0.2">
      <c r="A278" s="83">
        <v>3618421</v>
      </c>
      <c r="B278" s="66" t="s">
        <v>256</v>
      </c>
      <c r="C278" s="66" t="s">
        <v>256</v>
      </c>
      <c r="D278" s="66" t="s">
        <v>256</v>
      </c>
      <c r="E278" s="66" t="s">
        <v>256</v>
      </c>
      <c r="F278" s="66" t="s">
        <v>256</v>
      </c>
      <c r="G278" s="107">
        <v>92007</v>
      </c>
      <c r="H278" s="79" t="s">
        <v>967</v>
      </c>
      <c r="I278" s="79" t="s">
        <v>345</v>
      </c>
      <c r="J278" s="66">
        <f>Tabel32[[#This Row],[Artikelnummer gAvilar]]</f>
        <v>92007</v>
      </c>
      <c r="K278" s="79" t="str">
        <f t="shared" si="49"/>
        <v>8718558920078</v>
      </c>
      <c r="L278" s="79">
        <v>8718558</v>
      </c>
      <c r="M278" s="79">
        <f t="shared" si="50"/>
        <v>36</v>
      </c>
      <c r="N278" s="79">
        <f t="shared" si="51"/>
        <v>108</v>
      </c>
      <c r="O278" s="79">
        <f t="shared" si="52"/>
        <v>24</v>
      </c>
      <c r="P278" s="79">
        <f t="shared" si="53"/>
        <v>132</v>
      </c>
      <c r="Q278" s="79">
        <f t="shared" si="54"/>
        <v>140</v>
      </c>
      <c r="R278" s="79">
        <f t="shared" si="55"/>
        <v>8</v>
      </c>
      <c r="S278" s="126">
        <v>1275</v>
      </c>
      <c r="T278" s="127" t="s">
        <v>33</v>
      </c>
    </row>
    <row r="279" spans="1:20" s="50" customFormat="1" ht="20.100000000000001" customHeight="1" x14ac:dyDescent="0.2">
      <c r="A279" s="86">
        <v>3276755</v>
      </c>
      <c r="B279" s="66" t="s">
        <v>256</v>
      </c>
      <c r="C279" s="66" t="s">
        <v>256</v>
      </c>
      <c r="D279" s="66" t="s">
        <v>256</v>
      </c>
      <c r="E279" s="66" t="s">
        <v>256</v>
      </c>
      <c r="F279" s="66" t="s">
        <v>256</v>
      </c>
      <c r="G279" s="112">
        <v>83060</v>
      </c>
      <c r="H279" s="79" t="s">
        <v>421</v>
      </c>
      <c r="I279" s="79" t="s">
        <v>345</v>
      </c>
      <c r="J279" s="66">
        <f>Tabel32[[#This Row],[Artikelnummer gAvilar]]</f>
        <v>83060</v>
      </c>
      <c r="K279" s="79" t="str">
        <f t="shared" si="49"/>
        <v>8718558830605</v>
      </c>
      <c r="L279" s="79">
        <v>8718558</v>
      </c>
      <c r="M279" s="79">
        <f t="shared" si="50"/>
        <v>28</v>
      </c>
      <c r="N279" s="79">
        <f t="shared" si="51"/>
        <v>84</v>
      </c>
      <c r="O279" s="79">
        <f t="shared" si="52"/>
        <v>31</v>
      </c>
      <c r="P279" s="79">
        <f t="shared" si="53"/>
        <v>115</v>
      </c>
      <c r="Q279" s="79">
        <f t="shared" si="54"/>
        <v>120</v>
      </c>
      <c r="R279" s="79">
        <f t="shared" si="55"/>
        <v>5</v>
      </c>
      <c r="S279" s="126">
        <v>4855</v>
      </c>
      <c r="T279" s="129" t="s">
        <v>32</v>
      </c>
    </row>
    <row r="280" spans="1:20" s="50" customFormat="1" ht="20.100000000000001" customHeight="1" x14ac:dyDescent="0.2">
      <c r="A280" s="77">
        <v>3477957</v>
      </c>
      <c r="B280" s="66">
        <v>3391480</v>
      </c>
      <c r="C280" s="66" t="s">
        <v>141</v>
      </c>
      <c r="D280" s="66">
        <v>7510744</v>
      </c>
      <c r="E280" s="66">
        <v>7670126</v>
      </c>
      <c r="F280" s="66" t="s">
        <v>256</v>
      </c>
      <c r="G280" s="107">
        <v>42386</v>
      </c>
      <c r="H280" s="79" t="s">
        <v>670</v>
      </c>
      <c r="I280" s="79" t="s">
        <v>10</v>
      </c>
      <c r="J280" s="66">
        <f>Tabel32[[#This Row],[Artikelnummer gAvilar]]</f>
        <v>42386</v>
      </c>
      <c r="K280" s="79" t="str">
        <f t="shared" si="49"/>
        <v>8718558423869</v>
      </c>
      <c r="L280" s="79">
        <v>8718558</v>
      </c>
      <c r="M280" s="79">
        <f t="shared" si="50"/>
        <v>33</v>
      </c>
      <c r="N280" s="79">
        <f t="shared" si="51"/>
        <v>99</v>
      </c>
      <c r="O280" s="79">
        <f t="shared" si="52"/>
        <v>32</v>
      </c>
      <c r="P280" s="79">
        <f t="shared" si="53"/>
        <v>131</v>
      </c>
      <c r="Q280" s="79">
        <f t="shared" si="54"/>
        <v>140</v>
      </c>
      <c r="R280" s="79">
        <f t="shared" si="55"/>
        <v>9</v>
      </c>
      <c r="S280" s="128">
        <v>12.6175</v>
      </c>
      <c r="T280" s="127" t="s">
        <v>12</v>
      </c>
    </row>
    <row r="281" spans="1:20" s="50" customFormat="1" ht="20.100000000000001" customHeight="1" x14ac:dyDescent="0.2">
      <c r="A281" s="83">
        <v>3618435</v>
      </c>
      <c r="B281" s="66" t="s">
        <v>256</v>
      </c>
      <c r="C281" s="66" t="s">
        <v>256</v>
      </c>
      <c r="D281" s="66" t="s">
        <v>256</v>
      </c>
      <c r="E281" s="66" t="s">
        <v>256</v>
      </c>
      <c r="F281" s="66" t="s">
        <v>256</v>
      </c>
      <c r="G281" s="107">
        <v>89568</v>
      </c>
      <c r="H281" s="79" t="s">
        <v>356</v>
      </c>
      <c r="I281" s="79" t="s">
        <v>345</v>
      </c>
      <c r="J281" s="66">
        <f>Tabel32[[#This Row],[Artikelnummer gAvilar]]</f>
        <v>89568</v>
      </c>
      <c r="K281" s="79" t="str">
        <f t="shared" si="49"/>
        <v>8718558895680</v>
      </c>
      <c r="L281" s="79">
        <v>8718558</v>
      </c>
      <c r="M281" s="79">
        <f t="shared" si="50"/>
        <v>41</v>
      </c>
      <c r="N281" s="79">
        <f t="shared" si="51"/>
        <v>123</v>
      </c>
      <c r="O281" s="79">
        <f t="shared" si="52"/>
        <v>37</v>
      </c>
      <c r="P281" s="79">
        <f t="shared" si="53"/>
        <v>160</v>
      </c>
      <c r="Q281" s="79">
        <f t="shared" si="54"/>
        <v>160</v>
      </c>
      <c r="R281" s="79">
        <f t="shared" si="55"/>
        <v>0</v>
      </c>
      <c r="S281" s="126">
        <v>275</v>
      </c>
      <c r="T281" s="127" t="s">
        <v>33</v>
      </c>
    </row>
    <row r="282" spans="1:20" s="50" customFormat="1" ht="20.100000000000001" customHeight="1" x14ac:dyDescent="0.2">
      <c r="A282" s="83">
        <v>3618407</v>
      </c>
      <c r="B282" s="66" t="s">
        <v>256</v>
      </c>
      <c r="C282" s="66" t="s">
        <v>256</v>
      </c>
      <c r="D282" s="66" t="s">
        <v>256</v>
      </c>
      <c r="E282" s="66" t="s">
        <v>256</v>
      </c>
      <c r="F282" s="66" t="s">
        <v>256</v>
      </c>
      <c r="G282" s="107">
        <v>92005</v>
      </c>
      <c r="H282" s="79" t="s">
        <v>965</v>
      </c>
      <c r="I282" s="79" t="s">
        <v>345</v>
      </c>
      <c r="J282" s="66">
        <f>Tabel32[[#This Row],[Artikelnummer gAvilar]]</f>
        <v>92005</v>
      </c>
      <c r="K282" s="79" t="str">
        <f t="shared" si="49"/>
        <v>8718558920054</v>
      </c>
      <c r="L282" s="79">
        <v>8718558</v>
      </c>
      <c r="M282" s="79">
        <f t="shared" si="50"/>
        <v>34</v>
      </c>
      <c r="N282" s="79">
        <f t="shared" si="51"/>
        <v>102</v>
      </c>
      <c r="O282" s="79">
        <f t="shared" si="52"/>
        <v>24</v>
      </c>
      <c r="P282" s="79">
        <f t="shared" si="53"/>
        <v>126</v>
      </c>
      <c r="Q282" s="79">
        <f t="shared" si="54"/>
        <v>130</v>
      </c>
      <c r="R282" s="79">
        <f t="shared" si="55"/>
        <v>4</v>
      </c>
      <c r="S282" s="126">
        <v>1275</v>
      </c>
      <c r="T282" s="127" t="s">
        <v>33</v>
      </c>
    </row>
    <row r="283" spans="1:20" s="50" customFormat="1" ht="20.100000000000001" customHeight="1" x14ac:dyDescent="0.2">
      <c r="A283" s="83">
        <v>3618414</v>
      </c>
      <c r="B283" s="66" t="s">
        <v>256</v>
      </c>
      <c r="C283" s="66" t="s">
        <v>256</v>
      </c>
      <c r="D283" s="66" t="s">
        <v>256</v>
      </c>
      <c r="E283" s="66" t="s">
        <v>256</v>
      </c>
      <c r="F283" s="66" t="s">
        <v>256</v>
      </c>
      <c r="G283" s="107">
        <v>92006</v>
      </c>
      <c r="H283" s="79" t="s">
        <v>966</v>
      </c>
      <c r="I283" s="79" t="s">
        <v>345</v>
      </c>
      <c r="J283" s="66">
        <f>Tabel32[[#This Row],[Artikelnummer gAvilar]]</f>
        <v>92006</v>
      </c>
      <c r="K283" s="79" t="str">
        <f t="shared" si="49"/>
        <v>8718558920061</v>
      </c>
      <c r="L283" s="79">
        <v>8718558</v>
      </c>
      <c r="M283" s="79">
        <f t="shared" si="50"/>
        <v>35</v>
      </c>
      <c r="N283" s="79">
        <f t="shared" si="51"/>
        <v>105</v>
      </c>
      <c r="O283" s="79">
        <f t="shared" si="52"/>
        <v>24</v>
      </c>
      <c r="P283" s="79">
        <f t="shared" si="53"/>
        <v>129</v>
      </c>
      <c r="Q283" s="79">
        <f t="shared" si="54"/>
        <v>130</v>
      </c>
      <c r="R283" s="79">
        <f t="shared" si="55"/>
        <v>1</v>
      </c>
      <c r="S283" s="126">
        <v>1275</v>
      </c>
      <c r="T283" s="127" t="s">
        <v>33</v>
      </c>
    </row>
    <row r="284" spans="1:20" s="50" customFormat="1" ht="20.100000000000001" customHeight="1" x14ac:dyDescent="0.2">
      <c r="A284" s="83">
        <v>3618421</v>
      </c>
      <c r="B284" s="66" t="s">
        <v>256</v>
      </c>
      <c r="C284" s="66" t="s">
        <v>256</v>
      </c>
      <c r="D284" s="66" t="s">
        <v>256</v>
      </c>
      <c r="E284" s="66" t="s">
        <v>256</v>
      </c>
      <c r="F284" s="66" t="s">
        <v>256</v>
      </c>
      <c r="G284" s="107">
        <v>92007</v>
      </c>
      <c r="H284" s="79" t="s">
        <v>967</v>
      </c>
      <c r="I284" s="79" t="s">
        <v>345</v>
      </c>
      <c r="J284" s="66">
        <f>Tabel32[[#This Row],[Artikelnummer gAvilar]]</f>
        <v>92007</v>
      </c>
      <c r="K284" s="79" t="str">
        <f t="shared" si="49"/>
        <v>8718558920078</v>
      </c>
      <c r="L284" s="79">
        <v>8718558</v>
      </c>
      <c r="M284" s="79">
        <f t="shared" si="50"/>
        <v>36</v>
      </c>
      <c r="N284" s="79">
        <f t="shared" si="51"/>
        <v>108</v>
      </c>
      <c r="O284" s="79">
        <f t="shared" si="52"/>
        <v>24</v>
      </c>
      <c r="P284" s="79">
        <f t="shared" si="53"/>
        <v>132</v>
      </c>
      <c r="Q284" s="79">
        <f t="shared" si="54"/>
        <v>140</v>
      </c>
      <c r="R284" s="79">
        <f t="shared" si="55"/>
        <v>8</v>
      </c>
      <c r="S284" s="126">
        <v>1275</v>
      </c>
      <c r="T284" s="127" t="s">
        <v>33</v>
      </c>
    </row>
    <row r="285" spans="1:20" s="50" customFormat="1" ht="20.100000000000001" customHeight="1" x14ac:dyDescent="0.2">
      <c r="A285" s="86">
        <v>3000825</v>
      </c>
      <c r="B285" s="66">
        <v>3391561</v>
      </c>
      <c r="C285" s="73" t="s">
        <v>487</v>
      </c>
      <c r="D285" s="66" t="s">
        <v>256</v>
      </c>
      <c r="E285" s="66" t="s">
        <v>256</v>
      </c>
      <c r="F285" s="66" t="s">
        <v>256</v>
      </c>
      <c r="G285" s="112">
        <v>85200</v>
      </c>
      <c r="H285" s="79" t="s">
        <v>422</v>
      </c>
      <c r="I285" s="79" t="s">
        <v>345</v>
      </c>
      <c r="J285" s="66">
        <f>Tabel32[[#This Row],[Artikelnummer gAvilar]]</f>
        <v>85200</v>
      </c>
      <c r="K285" s="79" t="str">
        <f t="shared" si="49"/>
        <v>8718558852003</v>
      </c>
      <c r="L285" s="79">
        <v>8718558</v>
      </c>
      <c r="M285" s="79">
        <f t="shared" si="50"/>
        <v>30</v>
      </c>
      <c r="N285" s="79">
        <f t="shared" si="51"/>
        <v>90</v>
      </c>
      <c r="O285" s="79">
        <f t="shared" si="52"/>
        <v>27</v>
      </c>
      <c r="P285" s="79">
        <f t="shared" si="53"/>
        <v>117</v>
      </c>
      <c r="Q285" s="79">
        <f t="shared" si="54"/>
        <v>120</v>
      </c>
      <c r="R285" s="79">
        <f t="shared" si="55"/>
        <v>3</v>
      </c>
      <c r="S285" s="126">
        <v>2209.35</v>
      </c>
      <c r="T285" s="129" t="s">
        <v>32</v>
      </c>
    </row>
    <row r="286" spans="1:20" s="50" customFormat="1" ht="20.100000000000001" customHeight="1" x14ac:dyDescent="0.2">
      <c r="A286" s="77">
        <v>3477924</v>
      </c>
      <c r="B286" s="66">
        <v>3391489</v>
      </c>
      <c r="C286" s="66" t="s">
        <v>138</v>
      </c>
      <c r="D286" s="66">
        <v>7510741</v>
      </c>
      <c r="E286" s="66">
        <v>7670122</v>
      </c>
      <c r="F286" s="66" t="s">
        <v>256</v>
      </c>
      <c r="G286" s="107">
        <v>42271</v>
      </c>
      <c r="H286" s="79" t="s">
        <v>672</v>
      </c>
      <c r="I286" s="79" t="s">
        <v>10</v>
      </c>
      <c r="J286" s="66">
        <f>Tabel32[[#This Row],[Artikelnummer gAvilar]]</f>
        <v>42271</v>
      </c>
      <c r="K286" s="79" t="str">
        <f t="shared" si="49"/>
        <v>8718558422718</v>
      </c>
      <c r="L286" s="79">
        <v>8718558</v>
      </c>
      <c r="M286" s="79">
        <f t="shared" si="50"/>
        <v>27</v>
      </c>
      <c r="N286" s="79">
        <f t="shared" si="51"/>
        <v>81</v>
      </c>
      <c r="O286" s="79">
        <f t="shared" si="52"/>
        <v>31</v>
      </c>
      <c r="P286" s="79">
        <f t="shared" si="53"/>
        <v>112</v>
      </c>
      <c r="Q286" s="79">
        <f t="shared" si="54"/>
        <v>120</v>
      </c>
      <c r="R286" s="79">
        <f t="shared" si="55"/>
        <v>8</v>
      </c>
      <c r="S286" s="128">
        <v>6.65</v>
      </c>
      <c r="T286" s="127" t="s">
        <v>12</v>
      </c>
    </row>
    <row r="287" spans="1:20" s="3" customFormat="1" ht="20.100000000000001" customHeight="1" x14ac:dyDescent="0.2">
      <c r="A287" s="77">
        <v>2291081</v>
      </c>
      <c r="B287" s="66">
        <v>3391493</v>
      </c>
      <c r="C287" s="66" t="s">
        <v>158</v>
      </c>
      <c r="D287" s="66">
        <v>7510761</v>
      </c>
      <c r="E287" s="66">
        <v>7670127</v>
      </c>
      <c r="F287" s="66" t="s">
        <v>256</v>
      </c>
      <c r="G287" s="107">
        <v>80277</v>
      </c>
      <c r="H287" s="79" t="s">
        <v>53</v>
      </c>
      <c r="I287" s="79" t="s">
        <v>10</v>
      </c>
      <c r="J287" s="66">
        <f>Tabel3[[#This Row],[Artikelnummer gAvilar]]</f>
        <v>83050</v>
      </c>
      <c r="K287" s="79" t="str">
        <f t="shared" si="49"/>
        <v>8718558830506</v>
      </c>
      <c r="L287" s="79">
        <v>8718558</v>
      </c>
      <c r="M287" s="79">
        <f t="shared" si="50"/>
        <v>28</v>
      </c>
      <c r="N287" s="79">
        <f t="shared" si="51"/>
        <v>84</v>
      </c>
      <c r="O287" s="79">
        <f t="shared" si="52"/>
        <v>30</v>
      </c>
      <c r="P287" s="79">
        <f t="shared" si="53"/>
        <v>114</v>
      </c>
      <c r="Q287" s="79">
        <f t="shared" si="54"/>
        <v>120</v>
      </c>
      <c r="R287" s="79">
        <f t="shared" si="55"/>
        <v>6</v>
      </c>
      <c r="S287" s="108">
        <v>50.85</v>
      </c>
      <c r="T287" s="127" t="s">
        <v>12</v>
      </c>
    </row>
    <row r="288" spans="1:20" s="50" customFormat="1" ht="20.100000000000001" customHeight="1" x14ac:dyDescent="0.2">
      <c r="A288" s="83">
        <v>3618435</v>
      </c>
      <c r="B288" s="66" t="s">
        <v>256</v>
      </c>
      <c r="C288" s="66" t="s">
        <v>256</v>
      </c>
      <c r="D288" s="66" t="s">
        <v>256</v>
      </c>
      <c r="E288" s="66" t="s">
        <v>256</v>
      </c>
      <c r="F288" s="66" t="s">
        <v>256</v>
      </c>
      <c r="G288" s="107">
        <v>89568</v>
      </c>
      <c r="H288" s="79" t="s">
        <v>356</v>
      </c>
      <c r="I288" s="79" t="s">
        <v>345</v>
      </c>
      <c r="J288" s="66">
        <f>Tabel32[[#This Row],[Artikelnummer gAvilar]]</f>
        <v>89568</v>
      </c>
      <c r="K288" s="79" t="str">
        <f t="shared" si="49"/>
        <v>8718558895680</v>
      </c>
      <c r="L288" s="79">
        <v>8718558</v>
      </c>
      <c r="M288" s="79">
        <f t="shared" si="50"/>
        <v>41</v>
      </c>
      <c r="N288" s="79">
        <f t="shared" si="51"/>
        <v>123</v>
      </c>
      <c r="O288" s="79">
        <f t="shared" si="52"/>
        <v>37</v>
      </c>
      <c r="P288" s="79">
        <f t="shared" si="53"/>
        <v>160</v>
      </c>
      <c r="Q288" s="79">
        <f t="shared" si="54"/>
        <v>160</v>
      </c>
      <c r="R288" s="79">
        <f t="shared" si="55"/>
        <v>0</v>
      </c>
      <c r="S288" s="126">
        <v>275</v>
      </c>
      <c r="T288" s="127" t="s">
        <v>33</v>
      </c>
    </row>
    <row r="289" spans="1:20" s="50" customFormat="1" ht="20.100000000000001" customHeight="1" x14ac:dyDescent="0.2">
      <c r="A289" s="83">
        <v>3618407</v>
      </c>
      <c r="B289" s="66" t="s">
        <v>256</v>
      </c>
      <c r="C289" s="66" t="s">
        <v>256</v>
      </c>
      <c r="D289" s="66" t="s">
        <v>256</v>
      </c>
      <c r="E289" s="66" t="s">
        <v>256</v>
      </c>
      <c r="F289" s="66" t="s">
        <v>256</v>
      </c>
      <c r="G289" s="107">
        <v>92005</v>
      </c>
      <c r="H289" s="79" t="s">
        <v>965</v>
      </c>
      <c r="I289" s="79" t="s">
        <v>345</v>
      </c>
      <c r="J289" s="66">
        <f>Tabel32[[#This Row],[Artikelnummer gAvilar]]</f>
        <v>92005</v>
      </c>
      <c r="K289" s="79" t="str">
        <f t="shared" si="49"/>
        <v>8718558920054</v>
      </c>
      <c r="L289" s="79">
        <v>8718558</v>
      </c>
      <c r="M289" s="79">
        <f t="shared" si="50"/>
        <v>34</v>
      </c>
      <c r="N289" s="79">
        <f t="shared" si="51"/>
        <v>102</v>
      </c>
      <c r="O289" s="79">
        <f t="shared" si="52"/>
        <v>24</v>
      </c>
      <c r="P289" s="79">
        <f t="shared" si="53"/>
        <v>126</v>
      </c>
      <c r="Q289" s="79">
        <f t="shared" si="54"/>
        <v>130</v>
      </c>
      <c r="R289" s="79">
        <f t="shared" si="55"/>
        <v>4</v>
      </c>
      <c r="S289" s="126">
        <v>1275</v>
      </c>
      <c r="T289" s="127" t="s">
        <v>33</v>
      </c>
    </row>
    <row r="290" spans="1:20" s="50" customFormat="1" ht="20.100000000000001" customHeight="1" x14ac:dyDescent="0.2">
      <c r="A290" s="83">
        <v>3618414</v>
      </c>
      <c r="B290" s="66" t="s">
        <v>256</v>
      </c>
      <c r="C290" s="66" t="s">
        <v>256</v>
      </c>
      <c r="D290" s="66" t="s">
        <v>256</v>
      </c>
      <c r="E290" s="66" t="s">
        <v>256</v>
      </c>
      <c r="F290" s="66" t="s">
        <v>256</v>
      </c>
      <c r="G290" s="107">
        <v>92006</v>
      </c>
      <c r="H290" s="79" t="s">
        <v>966</v>
      </c>
      <c r="I290" s="79" t="s">
        <v>345</v>
      </c>
      <c r="J290" s="66">
        <f>Tabel32[[#This Row],[Artikelnummer gAvilar]]</f>
        <v>92006</v>
      </c>
      <c r="K290" s="79" t="str">
        <f t="shared" si="49"/>
        <v>8718558920061</v>
      </c>
      <c r="L290" s="79">
        <v>8718558</v>
      </c>
      <c r="M290" s="79">
        <f t="shared" si="50"/>
        <v>35</v>
      </c>
      <c r="N290" s="79">
        <f t="shared" si="51"/>
        <v>105</v>
      </c>
      <c r="O290" s="79">
        <f t="shared" si="52"/>
        <v>24</v>
      </c>
      <c r="P290" s="79">
        <f t="shared" si="53"/>
        <v>129</v>
      </c>
      <c r="Q290" s="79">
        <f t="shared" si="54"/>
        <v>130</v>
      </c>
      <c r="R290" s="79">
        <f t="shared" si="55"/>
        <v>1</v>
      </c>
      <c r="S290" s="126">
        <v>1275</v>
      </c>
      <c r="T290" s="127" t="s">
        <v>33</v>
      </c>
    </row>
    <row r="291" spans="1:20" s="50" customFormat="1" ht="20.100000000000001" customHeight="1" x14ac:dyDescent="0.2">
      <c r="A291" s="83">
        <v>3618421</v>
      </c>
      <c r="B291" s="66" t="s">
        <v>256</v>
      </c>
      <c r="C291" s="66" t="s">
        <v>256</v>
      </c>
      <c r="D291" s="66" t="s">
        <v>256</v>
      </c>
      <c r="E291" s="66" t="s">
        <v>256</v>
      </c>
      <c r="F291" s="66" t="s">
        <v>256</v>
      </c>
      <c r="G291" s="107">
        <v>92007</v>
      </c>
      <c r="H291" s="79" t="s">
        <v>967</v>
      </c>
      <c r="I291" s="79" t="s">
        <v>345</v>
      </c>
      <c r="J291" s="66">
        <f>Tabel32[[#This Row],[Artikelnummer gAvilar]]</f>
        <v>92007</v>
      </c>
      <c r="K291" s="79" t="str">
        <f t="shared" si="49"/>
        <v>8718558920078</v>
      </c>
      <c r="L291" s="79">
        <v>8718558</v>
      </c>
      <c r="M291" s="79">
        <f t="shared" si="50"/>
        <v>36</v>
      </c>
      <c r="N291" s="79">
        <f t="shared" si="51"/>
        <v>108</v>
      </c>
      <c r="O291" s="79">
        <f t="shared" si="52"/>
        <v>24</v>
      </c>
      <c r="P291" s="79">
        <f t="shared" si="53"/>
        <v>132</v>
      </c>
      <c r="Q291" s="79">
        <f t="shared" si="54"/>
        <v>140</v>
      </c>
      <c r="R291" s="79">
        <f t="shared" si="55"/>
        <v>8</v>
      </c>
      <c r="S291" s="126">
        <v>1275</v>
      </c>
      <c r="T291" s="127" t="s">
        <v>33</v>
      </c>
    </row>
    <row r="292" spans="1:20" s="50" customFormat="1" ht="20.100000000000001" customHeight="1" x14ac:dyDescent="0.2">
      <c r="A292" s="86">
        <v>3000841</v>
      </c>
      <c r="B292" s="66"/>
      <c r="C292" s="73" t="s">
        <v>497</v>
      </c>
      <c r="D292" s="66" t="s">
        <v>256</v>
      </c>
      <c r="E292" s="66" t="s">
        <v>256</v>
      </c>
      <c r="F292" s="66" t="s">
        <v>256</v>
      </c>
      <c r="G292" s="112">
        <v>85201</v>
      </c>
      <c r="H292" s="79" t="s">
        <v>423</v>
      </c>
      <c r="I292" s="79" t="s">
        <v>345</v>
      </c>
      <c r="J292" s="66">
        <f>Tabel32[[#This Row],[Artikelnummer gAvilar]]</f>
        <v>85201</v>
      </c>
      <c r="K292" s="79" t="str">
        <f t="shared" si="49"/>
        <v>8718558852010</v>
      </c>
      <c r="L292" s="79">
        <v>8718558</v>
      </c>
      <c r="M292" s="79">
        <f t="shared" si="50"/>
        <v>31</v>
      </c>
      <c r="N292" s="79">
        <f t="shared" si="51"/>
        <v>93</v>
      </c>
      <c r="O292" s="79">
        <f t="shared" si="52"/>
        <v>27</v>
      </c>
      <c r="P292" s="79">
        <f t="shared" si="53"/>
        <v>120</v>
      </c>
      <c r="Q292" s="79">
        <f t="shared" si="54"/>
        <v>120</v>
      </c>
      <c r="R292" s="79">
        <f t="shared" si="55"/>
        <v>0</v>
      </c>
      <c r="S292" s="126">
        <v>2254.67</v>
      </c>
      <c r="T292" s="129" t="s">
        <v>32</v>
      </c>
    </row>
    <row r="293" spans="1:20" s="3" customFormat="1" ht="20.100000000000001" customHeight="1" x14ac:dyDescent="0.2">
      <c r="A293" s="77">
        <v>3477932</v>
      </c>
      <c r="B293" s="66">
        <v>3391478</v>
      </c>
      <c r="C293" s="66" t="s">
        <v>139</v>
      </c>
      <c r="D293" s="66">
        <v>7510742</v>
      </c>
      <c r="E293" s="66">
        <v>7670124</v>
      </c>
      <c r="F293" s="66" t="s">
        <v>256</v>
      </c>
      <c r="G293" s="107">
        <v>42272</v>
      </c>
      <c r="H293" s="79" t="s">
        <v>671</v>
      </c>
      <c r="I293" s="79" t="s">
        <v>10</v>
      </c>
      <c r="J293" s="66">
        <f>Tabel3[[#This Row],[Artikelnummer gAvilar]]</f>
        <v>83065</v>
      </c>
      <c r="K293" s="79" t="str">
        <f t="shared" si="49"/>
        <v>8718558830650</v>
      </c>
      <c r="L293" s="79">
        <v>8718558</v>
      </c>
      <c r="M293" s="79">
        <f t="shared" si="50"/>
        <v>33</v>
      </c>
      <c r="N293" s="79">
        <f t="shared" si="51"/>
        <v>99</v>
      </c>
      <c r="O293" s="79">
        <f t="shared" si="52"/>
        <v>31</v>
      </c>
      <c r="P293" s="79">
        <f t="shared" si="53"/>
        <v>130</v>
      </c>
      <c r="Q293" s="79">
        <f t="shared" si="54"/>
        <v>130</v>
      </c>
      <c r="R293" s="79">
        <f t="shared" si="55"/>
        <v>0</v>
      </c>
      <c r="S293" s="128">
        <v>9.9499999999999993</v>
      </c>
      <c r="T293" s="127" t="s">
        <v>12</v>
      </c>
    </row>
    <row r="294" spans="1:20" s="50" customFormat="1" ht="20.100000000000001" customHeight="1" x14ac:dyDescent="0.2">
      <c r="A294" s="77">
        <v>2291082</v>
      </c>
      <c r="B294" s="66">
        <v>3391494</v>
      </c>
      <c r="C294" s="66" t="s">
        <v>159</v>
      </c>
      <c r="D294" s="66">
        <v>7510762</v>
      </c>
      <c r="E294" s="66">
        <v>7670128</v>
      </c>
      <c r="F294" s="66">
        <v>12596677</v>
      </c>
      <c r="G294" s="107">
        <v>80278</v>
      </c>
      <c r="H294" s="79" t="s">
        <v>598</v>
      </c>
      <c r="I294" s="79" t="s">
        <v>10</v>
      </c>
      <c r="J294" s="66">
        <f>Tabel32[[#This Row],[Artikelnummer gAvilar]]</f>
        <v>80278</v>
      </c>
      <c r="K294" s="79" t="str">
        <f t="shared" si="49"/>
        <v>8718558802787</v>
      </c>
      <c r="L294" s="79">
        <v>8718558</v>
      </c>
      <c r="M294" s="79">
        <f t="shared" si="50"/>
        <v>38</v>
      </c>
      <c r="N294" s="79">
        <f t="shared" si="51"/>
        <v>114</v>
      </c>
      <c r="O294" s="79">
        <f t="shared" si="52"/>
        <v>29</v>
      </c>
      <c r="P294" s="79">
        <f t="shared" si="53"/>
        <v>143</v>
      </c>
      <c r="Q294" s="79">
        <f t="shared" si="54"/>
        <v>150</v>
      </c>
      <c r="R294" s="79">
        <f t="shared" si="55"/>
        <v>7</v>
      </c>
      <c r="S294" s="108">
        <v>77.25</v>
      </c>
      <c r="T294" s="127" t="s">
        <v>12</v>
      </c>
    </row>
    <row r="295" spans="1:20" s="50" customFormat="1" ht="20.100000000000001" customHeight="1" x14ac:dyDescent="0.2">
      <c r="A295" s="83">
        <v>3618435</v>
      </c>
      <c r="B295" s="66" t="s">
        <v>256</v>
      </c>
      <c r="C295" s="66" t="s">
        <v>256</v>
      </c>
      <c r="D295" s="66" t="s">
        <v>256</v>
      </c>
      <c r="E295" s="66" t="s">
        <v>256</v>
      </c>
      <c r="F295" s="66" t="s">
        <v>256</v>
      </c>
      <c r="G295" s="107">
        <v>89568</v>
      </c>
      <c r="H295" s="79" t="s">
        <v>356</v>
      </c>
      <c r="I295" s="79" t="s">
        <v>345</v>
      </c>
      <c r="J295" s="66">
        <f>Tabel32[[#This Row],[Artikelnummer gAvilar]]</f>
        <v>89568</v>
      </c>
      <c r="K295" s="79" t="str">
        <f t="shared" si="49"/>
        <v>8718558895680</v>
      </c>
      <c r="L295" s="79">
        <v>8718558</v>
      </c>
      <c r="M295" s="79">
        <f t="shared" si="50"/>
        <v>41</v>
      </c>
      <c r="N295" s="79">
        <f t="shared" si="51"/>
        <v>123</v>
      </c>
      <c r="O295" s="79">
        <f t="shared" si="52"/>
        <v>37</v>
      </c>
      <c r="P295" s="79">
        <f t="shared" si="53"/>
        <v>160</v>
      </c>
      <c r="Q295" s="79">
        <f t="shared" si="54"/>
        <v>160</v>
      </c>
      <c r="R295" s="79">
        <f t="shared" si="55"/>
        <v>0</v>
      </c>
      <c r="S295" s="126">
        <v>275</v>
      </c>
      <c r="T295" s="127" t="s">
        <v>33</v>
      </c>
    </row>
    <row r="296" spans="1:20" s="50" customFormat="1" ht="20.100000000000001" customHeight="1" x14ac:dyDescent="0.2">
      <c r="A296" s="83">
        <v>3618407</v>
      </c>
      <c r="B296" s="66" t="s">
        <v>256</v>
      </c>
      <c r="C296" s="66" t="s">
        <v>256</v>
      </c>
      <c r="D296" s="66" t="s">
        <v>256</v>
      </c>
      <c r="E296" s="66" t="s">
        <v>256</v>
      </c>
      <c r="F296" s="66" t="s">
        <v>256</v>
      </c>
      <c r="G296" s="107">
        <v>92005</v>
      </c>
      <c r="H296" s="79" t="s">
        <v>965</v>
      </c>
      <c r="I296" s="79" t="s">
        <v>345</v>
      </c>
      <c r="J296" s="66">
        <f>Tabel32[[#This Row],[Artikelnummer gAvilar]]</f>
        <v>92005</v>
      </c>
      <c r="K296" s="79" t="str">
        <f t="shared" si="49"/>
        <v>8718558920054</v>
      </c>
      <c r="L296" s="79">
        <v>8718558</v>
      </c>
      <c r="M296" s="79">
        <f t="shared" si="50"/>
        <v>34</v>
      </c>
      <c r="N296" s="79">
        <f t="shared" si="51"/>
        <v>102</v>
      </c>
      <c r="O296" s="79">
        <f t="shared" si="52"/>
        <v>24</v>
      </c>
      <c r="P296" s="79">
        <f t="shared" si="53"/>
        <v>126</v>
      </c>
      <c r="Q296" s="79">
        <f t="shared" si="54"/>
        <v>130</v>
      </c>
      <c r="R296" s="79">
        <f t="shared" si="55"/>
        <v>4</v>
      </c>
      <c r="S296" s="126">
        <v>1275</v>
      </c>
      <c r="T296" s="127" t="s">
        <v>33</v>
      </c>
    </row>
    <row r="297" spans="1:20" s="50" customFormat="1" ht="20.100000000000001" customHeight="1" x14ac:dyDescent="0.2">
      <c r="A297" s="83">
        <v>3618414</v>
      </c>
      <c r="B297" s="66" t="s">
        <v>256</v>
      </c>
      <c r="C297" s="66" t="s">
        <v>256</v>
      </c>
      <c r="D297" s="66" t="s">
        <v>256</v>
      </c>
      <c r="E297" s="66" t="s">
        <v>256</v>
      </c>
      <c r="F297" s="66" t="s">
        <v>256</v>
      </c>
      <c r="G297" s="107">
        <v>92006</v>
      </c>
      <c r="H297" s="79" t="s">
        <v>966</v>
      </c>
      <c r="I297" s="79" t="s">
        <v>345</v>
      </c>
      <c r="J297" s="66">
        <f>Tabel32[[#This Row],[Artikelnummer gAvilar]]</f>
        <v>92006</v>
      </c>
      <c r="K297" s="79" t="str">
        <f t="shared" si="49"/>
        <v>8718558920061</v>
      </c>
      <c r="L297" s="79">
        <v>8718558</v>
      </c>
      <c r="M297" s="79">
        <f t="shared" si="50"/>
        <v>35</v>
      </c>
      <c r="N297" s="79">
        <f t="shared" si="51"/>
        <v>105</v>
      </c>
      <c r="O297" s="79">
        <f t="shared" si="52"/>
        <v>24</v>
      </c>
      <c r="P297" s="79">
        <f t="shared" si="53"/>
        <v>129</v>
      </c>
      <c r="Q297" s="79">
        <f t="shared" si="54"/>
        <v>130</v>
      </c>
      <c r="R297" s="79">
        <f t="shared" si="55"/>
        <v>1</v>
      </c>
      <c r="S297" s="126">
        <v>1275</v>
      </c>
      <c r="T297" s="127" t="s">
        <v>33</v>
      </c>
    </row>
    <row r="298" spans="1:20" s="50" customFormat="1" ht="20.100000000000001" customHeight="1" x14ac:dyDescent="0.2">
      <c r="A298" s="83">
        <v>3618421</v>
      </c>
      <c r="B298" s="66" t="s">
        <v>256</v>
      </c>
      <c r="C298" s="66" t="s">
        <v>256</v>
      </c>
      <c r="D298" s="66" t="s">
        <v>256</v>
      </c>
      <c r="E298" s="66" t="s">
        <v>256</v>
      </c>
      <c r="F298" s="66" t="s">
        <v>256</v>
      </c>
      <c r="G298" s="107">
        <v>92007</v>
      </c>
      <c r="H298" s="79" t="s">
        <v>967</v>
      </c>
      <c r="I298" s="79" t="s">
        <v>345</v>
      </c>
      <c r="J298" s="66">
        <f>Tabel32[[#This Row],[Artikelnummer gAvilar]]</f>
        <v>92007</v>
      </c>
      <c r="K298" s="79" t="str">
        <f t="shared" si="49"/>
        <v>8718558920078</v>
      </c>
      <c r="L298" s="79">
        <v>8718558</v>
      </c>
      <c r="M298" s="79">
        <f t="shared" si="50"/>
        <v>36</v>
      </c>
      <c r="N298" s="79">
        <f t="shared" si="51"/>
        <v>108</v>
      </c>
      <c r="O298" s="79">
        <f t="shared" si="52"/>
        <v>24</v>
      </c>
      <c r="P298" s="79">
        <f t="shared" si="53"/>
        <v>132</v>
      </c>
      <c r="Q298" s="79">
        <f t="shared" si="54"/>
        <v>140</v>
      </c>
      <c r="R298" s="79">
        <f t="shared" si="55"/>
        <v>8</v>
      </c>
      <c r="S298" s="126">
        <v>1275</v>
      </c>
      <c r="T298" s="127" t="s">
        <v>33</v>
      </c>
    </row>
    <row r="299" spans="1:20" s="50" customFormat="1" ht="20.100000000000001" customHeight="1" x14ac:dyDescent="0.2">
      <c r="A299" s="86" t="s">
        <v>365</v>
      </c>
      <c r="B299" s="66">
        <v>3391511</v>
      </c>
      <c r="C299" s="73" t="s">
        <v>520</v>
      </c>
      <c r="D299" s="66" t="s">
        <v>256</v>
      </c>
      <c r="E299" s="66" t="s">
        <v>256</v>
      </c>
      <c r="F299" s="66" t="s">
        <v>256</v>
      </c>
      <c r="G299" s="112">
        <v>85204</v>
      </c>
      <c r="H299" s="79" t="s">
        <v>424</v>
      </c>
      <c r="I299" s="79" t="s">
        <v>345</v>
      </c>
      <c r="J299" s="66">
        <f>Tabel32[[#This Row],[Artikelnummer gAvilar]]</f>
        <v>85204</v>
      </c>
      <c r="K299" s="79" t="str">
        <f t="shared" si="49"/>
        <v>8718558852041</v>
      </c>
      <c r="L299" s="79">
        <v>8718558</v>
      </c>
      <c r="M299" s="79">
        <f t="shared" si="50"/>
        <v>34</v>
      </c>
      <c r="N299" s="79">
        <f t="shared" si="51"/>
        <v>102</v>
      </c>
      <c r="O299" s="79">
        <f t="shared" si="52"/>
        <v>27</v>
      </c>
      <c r="P299" s="79">
        <f t="shared" si="53"/>
        <v>129</v>
      </c>
      <c r="Q299" s="79">
        <f t="shared" si="54"/>
        <v>130</v>
      </c>
      <c r="R299" s="79">
        <f t="shared" si="55"/>
        <v>1</v>
      </c>
      <c r="S299" s="126">
        <v>2235.1</v>
      </c>
      <c r="T299" s="129" t="s">
        <v>32</v>
      </c>
    </row>
    <row r="300" spans="1:20" s="3" customFormat="1" ht="20.100000000000001" customHeight="1" x14ac:dyDescent="0.2">
      <c r="A300" s="77">
        <v>3477932</v>
      </c>
      <c r="B300" s="66">
        <v>3391478</v>
      </c>
      <c r="C300" s="66" t="s">
        <v>139</v>
      </c>
      <c r="D300" s="66">
        <v>7510742</v>
      </c>
      <c r="E300" s="66">
        <v>7670124</v>
      </c>
      <c r="F300" s="66" t="s">
        <v>256</v>
      </c>
      <c r="G300" s="107">
        <v>42272</v>
      </c>
      <c r="H300" s="79" t="s">
        <v>671</v>
      </c>
      <c r="I300" s="79" t="s">
        <v>10</v>
      </c>
      <c r="J300" s="66">
        <f>Tabel3[[#This Row],[Artikelnummer gAvilar]]</f>
        <v>83246</v>
      </c>
      <c r="K300" s="79" t="str">
        <f t="shared" si="49"/>
        <v>8718558832463</v>
      </c>
      <c r="L300" s="79">
        <v>8718558</v>
      </c>
      <c r="M300" s="79">
        <f t="shared" si="50"/>
        <v>36</v>
      </c>
      <c r="N300" s="79">
        <f t="shared" si="51"/>
        <v>108</v>
      </c>
      <c r="O300" s="79">
        <f t="shared" si="52"/>
        <v>29</v>
      </c>
      <c r="P300" s="79">
        <f t="shared" si="53"/>
        <v>137</v>
      </c>
      <c r="Q300" s="79">
        <f t="shared" si="54"/>
        <v>140</v>
      </c>
      <c r="R300" s="79">
        <f t="shared" si="55"/>
        <v>3</v>
      </c>
      <c r="S300" s="128">
        <v>9.9499999999999993</v>
      </c>
      <c r="T300" s="127" t="s">
        <v>12</v>
      </c>
    </row>
    <row r="301" spans="1:20" s="50" customFormat="1" ht="20.100000000000001" customHeight="1" x14ac:dyDescent="0.2">
      <c r="A301" s="77">
        <v>2291082</v>
      </c>
      <c r="B301" s="66">
        <v>3391494</v>
      </c>
      <c r="C301" s="66" t="s">
        <v>159</v>
      </c>
      <c r="D301" s="66">
        <v>7510762</v>
      </c>
      <c r="E301" s="66">
        <v>7670128</v>
      </c>
      <c r="F301" s="66">
        <v>12596677</v>
      </c>
      <c r="G301" s="107">
        <v>80278</v>
      </c>
      <c r="H301" s="79" t="s">
        <v>598</v>
      </c>
      <c r="I301" s="79" t="s">
        <v>10</v>
      </c>
      <c r="J301" s="66">
        <f>Tabel32[[#This Row],[Artikelnummer gAvilar]]</f>
        <v>80278</v>
      </c>
      <c r="K301" s="79" t="str">
        <f t="shared" si="49"/>
        <v>8718558802787</v>
      </c>
      <c r="L301" s="79">
        <v>8718558</v>
      </c>
      <c r="M301" s="79">
        <f t="shared" si="50"/>
        <v>38</v>
      </c>
      <c r="N301" s="79">
        <f t="shared" si="51"/>
        <v>114</v>
      </c>
      <c r="O301" s="79">
        <f t="shared" si="52"/>
        <v>29</v>
      </c>
      <c r="P301" s="79">
        <f t="shared" si="53"/>
        <v>143</v>
      </c>
      <c r="Q301" s="79">
        <f t="shared" si="54"/>
        <v>150</v>
      </c>
      <c r="R301" s="79">
        <f t="shared" si="55"/>
        <v>7</v>
      </c>
      <c r="S301" s="108">
        <v>77.25</v>
      </c>
      <c r="T301" s="127" t="s">
        <v>12</v>
      </c>
    </row>
    <row r="302" spans="1:20" s="50" customFormat="1" ht="20.100000000000001" customHeight="1" x14ac:dyDescent="0.2">
      <c r="A302" s="83">
        <v>3618435</v>
      </c>
      <c r="B302" s="66" t="s">
        <v>256</v>
      </c>
      <c r="C302" s="66" t="s">
        <v>256</v>
      </c>
      <c r="D302" s="66" t="s">
        <v>256</v>
      </c>
      <c r="E302" s="66" t="s">
        <v>256</v>
      </c>
      <c r="F302" s="66" t="s">
        <v>256</v>
      </c>
      <c r="G302" s="107">
        <v>89568</v>
      </c>
      <c r="H302" s="79" t="s">
        <v>356</v>
      </c>
      <c r="I302" s="79" t="s">
        <v>345</v>
      </c>
      <c r="J302" s="66">
        <f>Tabel32[[#This Row],[Artikelnummer gAvilar]]</f>
        <v>89568</v>
      </c>
      <c r="K302" s="79" t="str">
        <f t="shared" si="49"/>
        <v>8718558895680</v>
      </c>
      <c r="L302" s="79">
        <v>8718558</v>
      </c>
      <c r="M302" s="79">
        <f t="shared" si="50"/>
        <v>41</v>
      </c>
      <c r="N302" s="79">
        <f t="shared" si="51"/>
        <v>123</v>
      </c>
      <c r="O302" s="79">
        <f t="shared" si="52"/>
        <v>37</v>
      </c>
      <c r="P302" s="79">
        <f t="shared" si="53"/>
        <v>160</v>
      </c>
      <c r="Q302" s="79">
        <f t="shared" si="54"/>
        <v>160</v>
      </c>
      <c r="R302" s="79">
        <f t="shared" si="55"/>
        <v>0</v>
      </c>
      <c r="S302" s="126">
        <v>275</v>
      </c>
      <c r="T302" s="127" t="s">
        <v>33</v>
      </c>
    </row>
    <row r="303" spans="1:20" s="50" customFormat="1" ht="20.100000000000001" customHeight="1" x14ac:dyDescent="0.2">
      <c r="A303" s="83">
        <v>3618407</v>
      </c>
      <c r="B303" s="66" t="s">
        <v>256</v>
      </c>
      <c r="C303" s="66" t="s">
        <v>256</v>
      </c>
      <c r="D303" s="66" t="s">
        <v>256</v>
      </c>
      <c r="E303" s="66" t="s">
        <v>256</v>
      </c>
      <c r="F303" s="66" t="s">
        <v>256</v>
      </c>
      <c r="G303" s="107">
        <v>92005</v>
      </c>
      <c r="H303" s="79" t="s">
        <v>965</v>
      </c>
      <c r="I303" s="79" t="s">
        <v>345</v>
      </c>
      <c r="J303" s="66">
        <f>Tabel32[[#This Row],[Artikelnummer gAvilar]]</f>
        <v>92005</v>
      </c>
      <c r="K303" s="79" t="str">
        <f t="shared" si="49"/>
        <v>8718558920054</v>
      </c>
      <c r="L303" s="79">
        <v>8718558</v>
      </c>
      <c r="M303" s="79">
        <f t="shared" si="50"/>
        <v>34</v>
      </c>
      <c r="N303" s="79">
        <f t="shared" si="51"/>
        <v>102</v>
      </c>
      <c r="O303" s="79">
        <f t="shared" si="52"/>
        <v>24</v>
      </c>
      <c r="P303" s="79">
        <f t="shared" si="53"/>
        <v>126</v>
      </c>
      <c r="Q303" s="79">
        <f t="shared" si="54"/>
        <v>130</v>
      </c>
      <c r="R303" s="79">
        <f t="shared" si="55"/>
        <v>4</v>
      </c>
      <c r="S303" s="126">
        <v>1275</v>
      </c>
      <c r="T303" s="127" t="s">
        <v>33</v>
      </c>
    </row>
    <row r="304" spans="1:20" s="50" customFormat="1" ht="20.100000000000001" customHeight="1" x14ac:dyDescent="0.2">
      <c r="A304" s="83">
        <v>3618414</v>
      </c>
      <c r="B304" s="66" t="s">
        <v>256</v>
      </c>
      <c r="C304" s="66" t="s">
        <v>256</v>
      </c>
      <c r="D304" s="66" t="s">
        <v>256</v>
      </c>
      <c r="E304" s="66" t="s">
        <v>256</v>
      </c>
      <c r="F304" s="66" t="s">
        <v>256</v>
      </c>
      <c r="G304" s="107">
        <v>92006</v>
      </c>
      <c r="H304" s="79" t="s">
        <v>966</v>
      </c>
      <c r="I304" s="79" t="s">
        <v>345</v>
      </c>
      <c r="J304" s="66">
        <f>Tabel32[[#This Row],[Artikelnummer gAvilar]]</f>
        <v>92006</v>
      </c>
      <c r="K304" s="79" t="str">
        <f t="shared" si="49"/>
        <v>8718558920061</v>
      </c>
      <c r="L304" s="79">
        <v>8718558</v>
      </c>
      <c r="M304" s="79">
        <f t="shared" si="50"/>
        <v>35</v>
      </c>
      <c r="N304" s="79">
        <f t="shared" si="51"/>
        <v>105</v>
      </c>
      <c r="O304" s="79">
        <f t="shared" si="52"/>
        <v>24</v>
      </c>
      <c r="P304" s="79">
        <f t="shared" si="53"/>
        <v>129</v>
      </c>
      <c r="Q304" s="79">
        <f t="shared" si="54"/>
        <v>130</v>
      </c>
      <c r="R304" s="79">
        <f t="shared" si="55"/>
        <v>1</v>
      </c>
      <c r="S304" s="126">
        <v>1275</v>
      </c>
      <c r="T304" s="127" t="s">
        <v>33</v>
      </c>
    </row>
    <row r="305" spans="1:20" s="50" customFormat="1" ht="20.100000000000001" customHeight="1" x14ac:dyDescent="0.2">
      <c r="A305" s="83">
        <v>3618421</v>
      </c>
      <c r="B305" s="66" t="s">
        <v>256</v>
      </c>
      <c r="C305" s="66" t="s">
        <v>256</v>
      </c>
      <c r="D305" s="66" t="s">
        <v>256</v>
      </c>
      <c r="E305" s="66" t="s">
        <v>256</v>
      </c>
      <c r="F305" s="66" t="s">
        <v>256</v>
      </c>
      <c r="G305" s="107">
        <v>92007</v>
      </c>
      <c r="H305" s="79" t="s">
        <v>967</v>
      </c>
      <c r="I305" s="79" t="s">
        <v>345</v>
      </c>
      <c r="J305" s="66">
        <f>Tabel32[[#This Row],[Artikelnummer gAvilar]]</f>
        <v>92007</v>
      </c>
      <c r="K305" s="79" t="str">
        <f t="shared" si="49"/>
        <v>8718558920078</v>
      </c>
      <c r="L305" s="79">
        <v>8718558</v>
      </c>
      <c r="M305" s="79">
        <f t="shared" si="50"/>
        <v>36</v>
      </c>
      <c r="N305" s="79">
        <f t="shared" si="51"/>
        <v>108</v>
      </c>
      <c r="O305" s="79">
        <f t="shared" si="52"/>
        <v>24</v>
      </c>
      <c r="P305" s="79">
        <f t="shared" si="53"/>
        <v>132</v>
      </c>
      <c r="Q305" s="79">
        <f t="shared" si="54"/>
        <v>140</v>
      </c>
      <c r="R305" s="79">
        <f t="shared" si="55"/>
        <v>8</v>
      </c>
      <c r="S305" s="126">
        <v>1275</v>
      </c>
      <c r="T305" s="127" t="s">
        <v>33</v>
      </c>
    </row>
    <row r="306" spans="1:20" s="50" customFormat="1" ht="20.100000000000001" customHeight="1" x14ac:dyDescent="0.2">
      <c r="A306" s="86">
        <v>4027983</v>
      </c>
      <c r="B306" s="66">
        <v>3391468</v>
      </c>
      <c r="C306" s="73" t="s">
        <v>522</v>
      </c>
      <c r="D306" s="66" t="s">
        <v>256</v>
      </c>
      <c r="E306" s="66" t="s">
        <v>256</v>
      </c>
      <c r="F306" s="66" t="s">
        <v>256</v>
      </c>
      <c r="G306" s="112">
        <v>85217</v>
      </c>
      <c r="H306" s="79" t="s">
        <v>425</v>
      </c>
      <c r="I306" s="79" t="s">
        <v>345</v>
      </c>
      <c r="J306" s="66">
        <f>Tabel32[[#This Row],[Artikelnummer gAvilar]]</f>
        <v>85217</v>
      </c>
      <c r="K306" s="79" t="str">
        <f t="shared" si="49"/>
        <v>8718558852171</v>
      </c>
      <c r="L306" s="79">
        <v>8718558</v>
      </c>
      <c r="M306" s="79">
        <f t="shared" si="50"/>
        <v>37</v>
      </c>
      <c r="N306" s="79">
        <f t="shared" si="51"/>
        <v>111</v>
      </c>
      <c r="O306" s="79">
        <f t="shared" si="52"/>
        <v>28</v>
      </c>
      <c r="P306" s="79">
        <f t="shared" si="53"/>
        <v>139</v>
      </c>
      <c r="Q306" s="79">
        <f t="shared" si="54"/>
        <v>140</v>
      </c>
      <c r="R306" s="79">
        <f t="shared" si="55"/>
        <v>1</v>
      </c>
      <c r="S306" s="126">
        <v>2678</v>
      </c>
      <c r="T306" s="129" t="s">
        <v>32</v>
      </c>
    </row>
    <row r="307" spans="1:20" s="50" customFormat="1" ht="20.100000000000001" customHeight="1" x14ac:dyDescent="0.2">
      <c r="A307" s="77">
        <v>3477940</v>
      </c>
      <c r="B307" s="66">
        <v>3391479</v>
      </c>
      <c r="C307" s="66" t="s">
        <v>140</v>
      </c>
      <c r="D307" s="66">
        <v>7510743</v>
      </c>
      <c r="E307" s="66">
        <v>7670125</v>
      </c>
      <c r="F307" s="66" t="s">
        <v>256</v>
      </c>
      <c r="G307" s="107">
        <v>42278</v>
      </c>
      <c r="H307" s="79" t="s">
        <v>673</v>
      </c>
      <c r="I307" s="79" t="s">
        <v>10</v>
      </c>
      <c r="J307" s="66">
        <f>Tabel32[[#This Row],[Artikelnummer gAvilar]]</f>
        <v>42278</v>
      </c>
      <c r="K307" s="79" t="str">
        <f t="shared" si="49"/>
        <v>8718558422787</v>
      </c>
      <c r="L307" s="79">
        <v>8718558</v>
      </c>
      <c r="M307" s="79">
        <f t="shared" si="50"/>
        <v>34</v>
      </c>
      <c r="N307" s="79">
        <f t="shared" si="51"/>
        <v>102</v>
      </c>
      <c r="O307" s="79">
        <f t="shared" si="52"/>
        <v>31</v>
      </c>
      <c r="P307" s="79">
        <f t="shared" si="53"/>
        <v>133</v>
      </c>
      <c r="Q307" s="79">
        <f t="shared" si="54"/>
        <v>140</v>
      </c>
      <c r="R307" s="79">
        <f t="shared" si="55"/>
        <v>7</v>
      </c>
      <c r="S307" s="128">
        <v>12.05</v>
      </c>
      <c r="T307" s="127" t="s">
        <v>12</v>
      </c>
    </row>
    <row r="308" spans="1:20" s="3" customFormat="1" ht="20.100000000000001" customHeight="1" x14ac:dyDescent="0.2">
      <c r="A308" s="77">
        <v>4027926</v>
      </c>
      <c r="B308" s="66">
        <v>3391456</v>
      </c>
      <c r="C308" s="66" t="s">
        <v>160</v>
      </c>
      <c r="D308" s="66">
        <v>7510763</v>
      </c>
      <c r="E308" s="66">
        <v>7670129</v>
      </c>
      <c r="F308" s="66" t="s">
        <v>256</v>
      </c>
      <c r="G308" s="107">
        <v>80279</v>
      </c>
      <c r="H308" s="79" t="s">
        <v>54</v>
      </c>
      <c r="I308" s="79" t="s">
        <v>10</v>
      </c>
      <c r="J308" s="66">
        <f>Tabel3[[#This Row],[Artikelnummer gAvilar]]</f>
        <v>85200</v>
      </c>
      <c r="K308" s="79" t="str">
        <f t="shared" si="49"/>
        <v>8718558852003</v>
      </c>
      <c r="L308" s="79">
        <v>8718558</v>
      </c>
      <c r="M308" s="79">
        <f t="shared" si="50"/>
        <v>30</v>
      </c>
      <c r="N308" s="79">
        <f t="shared" si="51"/>
        <v>90</v>
      </c>
      <c r="O308" s="79">
        <f t="shared" si="52"/>
        <v>27</v>
      </c>
      <c r="P308" s="79">
        <f t="shared" si="53"/>
        <v>117</v>
      </c>
      <c r="Q308" s="79">
        <f t="shared" si="54"/>
        <v>120</v>
      </c>
      <c r="R308" s="79">
        <f t="shared" si="55"/>
        <v>3</v>
      </c>
      <c r="S308" s="108">
        <v>87.6</v>
      </c>
      <c r="T308" s="127" t="s">
        <v>12</v>
      </c>
    </row>
    <row r="309" spans="1:20" s="50" customFormat="1" ht="20.100000000000001" customHeight="1" x14ac:dyDescent="0.2">
      <c r="A309" s="83">
        <v>3618435</v>
      </c>
      <c r="B309" s="66" t="s">
        <v>256</v>
      </c>
      <c r="C309" s="66" t="s">
        <v>256</v>
      </c>
      <c r="D309" s="66" t="s">
        <v>256</v>
      </c>
      <c r="E309" s="66" t="s">
        <v>256</v>
      </c>
      <c r="F309" s="66" t="s">
        <v>256</v>
      </c>
      <c r="G309" s="107">
        <v>89568</v>
      </c>
      <c r="H309" s="79" t="s">
        <v>356</v>
      </c>
      <c r="I309" s="79" t="s">
        <v>345</v>
      </c>
      <c r="J309" s="66">
        <f>Tabel32[[#This Row],[Artikelnummer gAvilar]]</f>
        <v>89568</v>
      </c>
      <c r="K309" s="79" t="str">
        <f t="shared" si="49"/>
        <v>8718558895680</v>
      </c>
      <c r="L309" s="79">
        <v>8718558</v>
      </c>
      <c r="M309" s="79">
        <f t="shared" si="50"/>
        <v>41</v>
      </c>
      <c r="N309" s="79">
        <f t="shared" si="51"/>
        <v>123</v>
      </c>
      <c r="O309" s="79">
        <f t="shared" si="52"/>
        <v>37</v>
      </c>
      <c r="P309" s="79">
        <f t="shared" si="53"/>
        <v>160</v>
      </c>
      <c r="Q309" s="79">
        <f t="shared" si="54"/>
        <v>160</v>
      </c>
      <c r="R309" s="79">
        <f t="shared" si="55"/>
        <v>0</v>
      </c>
      <c r="S309" s="126">
        <v>275</v>
      </c>
      <c r="T309" s="127" t="s">
        <v>33</v>
      </c>
    </row>
    <row r="310" spans="1:20" s="50" customFormat="1" ht="20.100000000000001" customHeight="1" x14ac:dyDescent="0.2">
      <c r="A310" s="83">
        <v>3618407</v>
      </c>
      <c r="B310" s="66" t="s">
        <v>256</v>
      </c>
      <c r="C310" s="66" t="s">
        <v>256</v>
      </c>
      <c r="D310" s="66" t="s">
        <v>256</v>
      </c>
      <c r="E310" s="66" t="s">
        <v>256</v>
      </c>
      <c r="F310" s="66" t="s">
        <v>256</v>
      </c>
      <c r="G310" s="107">
        <v>92005</v>
      </c>
      <c r="H310" s="79" t="s">
        <v>965</v>
      </c>
      <c r="I310" s="79" t="s">
        <v>345</v>
      </c>
      <c r="J310" s="66">
        <f>Tabel32[[#This Row],[Artikelnummer gAvilar]]</f>
        <v>92005</v>
      </c>
      <c r="K310" s="79" t="str">
        <f t="shared" si="49"/>
        <v>8718558920054</v>
      </c>
      <c r="L310" s="79">
        <v>8718558</v>
      </c>
      <c r="M310" s="79">
        <f t="shared" si="50"/>
        <v>34</v>
      </c>
      <c r="N310" s="79">
        <f t="shared" si="51"/>
        <v>102</v>
      </c>
      <c r="O310" s="79">
        <f t="shared" si="52"/>
        <v>24</v>
      </c>
      <c r="P310" s="79">
        <f t="shared" si="53"/>
        <v>126</v>
      </c>
      <c r="Q310" s="79">
        <f t="shared" si="54"/>
        <v>130</v>
      </c>
      <c r="R310" s="79">
        <f t="shared" si="55"/>
        <v>4</v>
      </c>
      <c r="S310" s="126">
        <v>1275</v>
      </c>
      <c r="T310" s="109" t="s">
        <v>33</v>
      </c>
    </row>
    <row r="311" spans="1:20" s="50" customFormat="1" ht="20.100000000000001" customHeight="1" x14ac:dyDescent="0.2">
      <c r="A311" s="83">
        <v>3618414</v>
      </c>
      <c r="B311" s="66" t="s">
        <v>256</v>
      </c>
      <c r="C311" s="66" t="s">
        <v>256</v>
      </c>
      <c r="D311" s="66" t="s">
        <v>256</v>
      </c>
      <c r="E311" s="66" t="s">
        <v>256</v>
      </c>
      <c r="F311" s="66" t="s">
        <v>256</v>
      </c>
      <c r="G311" s="107">
        <v>92006</v>
      </c>
      <c r="H311" s="79" t="s">
        <v>966</v>
      </c>
      <c r="I311" s="79" t="s">
        <v>345</v>
      </c>
      <c r="J311" s="66">
        <f>Tabel32[[#This Row],[Artikelnummer gAvilar]]</f>
        <v>92006</v>
      </c>
      <c r="K311" s="79" t="str">
        <f t="shared" si="49"/>
        <v>8718558920061</v>
      </c>
      <c r="L311" s="79">
        <v>8718558</v>
      </c>
      <c r="M311" s="79">
        <f t="shared" si="50"/>
        <v>35</v>
      </c>
      <c r="N311" s="79">
        <f t="shared" si="51"/>
        <v>105</v>
      </c>
      <c r="O311" s="79">
        <f t="shared" si="52"/>
        <v>24</v>
      </c>
      <c r="P311" s="79">
        <f t="shared" si="53"/>
        <v>129</v>
      </c>
      <c r="Q311" s="79">
        <f t="shared" si="54"/>
        <v>130</v>
      </c>
      <c r="R311" s="79">
        <f t="shared" si="55"/>
        <v>1</v>
      </c>
      <c r="S311" s="126">
        <v>1275</v>
      </c>
      <c r="T311" s="109" t="s">
        <v>33</v>
      </c>
    </row>
    <row r="312" spans="1:20" s="50" customFormat="1" ht="20.100000000000001" customHeight="1" x14ac:dyDescent="0.2">
      <c r="A312" s="83">
        <v>3618421</v>
      </c>
      <c r="B312" s="66" t="s">
        <v>256</v>
      </c>
      <c r="C312" s="66" t="s">
        <v>256</v>
      </c>
      <c r="D312" s="66" t="s">
        <v>256</v>
      </c>
      <c r="E312" s="66" t="s">
        <v>256</v>
      </c>
      <c r="F312" s="66" t="s">
        <v>256</v>
      </c>
      <c r="G312" s="107">
        <v>92007</v>
      </c>
      <c r="H312" s="79" t="s">
        <v>967</v>
      </c>
      <c r="I312" s="79" t="s">
        <v>345</v>
      </c>
      <c r="J312" s="66">
        <f>Tabel32[[#This Row],[Artikelnummer gAvilar]]</f>
        <v>92007</v>
      </c>
      <c r="K312" s="79" t="str">
        <f t="shared" si="49"/>
        <v>8718558920078</v>
      </c>
      <c r="L312" s="79">
        <v>8718558</v>
      </c>
      <c r="M312" s="79">
        <f t="shared" si="50"/>
        <v>36</v>
      </c>
      <c r="N312" s="79">
        <f t="shared" si="51"/>
        <v>108</v>
      </c>
      <c r="O312" s="79">
        <f t="shared" si="52"/>
        <v>24</v>
      </c>
      <c r="P312" s="79">
        <f t="shared" si="53"/>
        <v>132</v>
      </c>
      <c r="Q312" s="79">
        <f t="shared" si="54"/>
        <v>140</v>
      </c>
      <c r="R312" s="79">
        <f t="shared" si="55"/>
        <v>8</v>
      </c>
      <c r="S312" s="126">
        <v>1275</v>
      </c>
      <c r="T312" s="109" t="s">
        <v>33</v>
      </c>
    </row>
    <row r="313" spans="1:20" s="50" customFormat="1" ht="20.100000000000001" customHeight="1" x14ac:dyDescent="0.2">
      <c r="A313" s="86" t="s">
        <v>365</v>
      </c>
      <c r="B313" s="66">
        <v>3391510</v>
      </c>
      <c r="C313" s="73" t="s">
        <v>491</v>
      </c>
      <c r="D313" s="66" t="s">
        <v>256</v>
      </c>
      <c r="E313" s="66" t="s">
        <v>256</v>
      </c>
      <c r="F313" s="66" t="s">
        <v>256</v>
      </c>
      <c r="G313" s="112">
        <v>85202</v>
      </c>
      <c r="H313" s="79" t="s">
        <v>426</v>
      </c>
      <c r="I313" s="79" t="s">
        <v>345</v>
      </c>
      <c r="J313" s="66">
        <f>Tabel32[[#This Row],[Artikelnummer gAvilar]]</f>
        <v>85202</v>
      </c>
      <c r="K313" s="79" t="str">
        <f t="shared" si="49"/>
        <v>8718558852027</v>
      </c>
      <c r="L313" s="79">
        <v>8718558</v>
      </c>
      <c r="M313" s="79">
        <f t="shared" si="50"/>
        <v>32</v>
      </c>
      <c r="N313" s="79">
        <f t="shared" si="51"/>
        <v>96</v>
      </c>
      <c r="O313" s="79">
        <f t="shared" si="52"/>
        <v>27</v>
      </c>
      <c r="P313" s="79">
        <f t="shared" si="53"/>
        <v>123</v>
      </c>
      <c r="Q313" s="79">
        <f t="shared" si="54"/>
        <v>130</v>
      </c>
      <c r="R313" s="79">
        <f t="shared" si="55"/>
        <v>7</v>
      </c>
      <c r="S313" s="126">
        <v>2630</v>
      </c>
      <c r="T313" s="111" t="s">
        <v>32</v>
      </c>
    </row>
    <row r="314" spans="1:20" s="50" customFormat="1" ht="20.100000000000001" customHeight="1" x14ac:dyDescent="0.2">
      <c r="A314" s="77">
        <v>3477940</v>
      </c>
      <c r="B314" s="66">
        <v>3391479</v>
      </c>
      <c r="C314" s="66" t="s">
        <v>140</v>
      </c>
      <c r="D314" s="66">
        <v>7510743</v>
      </c>
      <c r="E314" s="66">
        <v>7670125</v>
      </c>
      <c r="F314" s="66" t="s">
        <v>256</v>
      </c>
      <c r="G314" s="107">
        <v>42278</v>
      </c>
      <c r="H314" s="79" t="s">
        <v>673</v>
      </c>
      <c r="I314" s="79" t="s">
        <v>10</v>
      </c>
      <c r="J314" s="66">
        <f>Tabel32[[#This Row],[Artikelnummer gAvilar]]</f>
        <v>42278</v>
      </c>
      <c r="K314" s="79" t="str">
        <f t="shared" si="49"/>
        <v>8718558422787</v>
      </c>
      <c r="L314" s="79">
        <v>8718558</v>
      </c>
      <c r="M314" s="79">
        <f t="shared" si="50"/>
        <v>34</v>
      </c>
      <c r="N314" s="79">
        <f t="shared" si="51"/>
        <v>102</v>
      </c>
      <c r="O314" s="79">
        <f t="shared" si="52"/>
        <v>31</v>
      </c>
      <c r="P314" s="79">
        <f t="shared" si="53"/>
        <v>133</v>
      </c>
      <c r="Q314" s="79">
        <f t="shared" si="54"/>
        <v>140</v>
      </c>
      <c r="R314" s="79">
        <f t="shared" si="55"/>
        <v>7</v>
      </c>
      <c r="S314" s="128">
        <v>12.05</v>
      </c>
      <c r="T314" s="109" t="s">
        <v>12</v>
      </c>
    </row>
    <row r="315" spans="1:20" s="3" customFormat="1" ht="20.100000000000001" customHeight="1" x14ac:dyDescent="0.2">
      <c r="A315" s="77">
        <v>4027926</v>
      </c>
      <c r="B315" s="66">
        <v>3391456</v>
      </c>
      <c r="C315" s="66" t="s">
        <v>160</v>
      </c>
      <c r="D315" s="66">
        <v>7510763</v>
      </c>
      <c r="E315" s="66">
        <v>7670129</v>
      </c>
      <c r="F315" s="66" t="s">
        <v>256</v>
      </c>
      <c r="G315" s="107">
        <v>80279</v>
      </c>
      <c r="H315" s="79" t="s">
        <v>54</v>
      </c>
      <c r="I315" s="79" t="s">
        <v>10</v>
      </c>
      <c r="J315" s="66">
        <f>Tabel3[[#This Row],[Artikelnummer gAvilar]]</f>
        <v>85217</v>
      </c>
      <c r="K315" s="79" t="str">
        <f t="shared" si="49"/>
        <v>8718558852171</v>
      </c>
      <c r="L315" s="79">
        <v>8718558</v>
      </c>
      <c r="M315" s="79">
        <f t="shared" si="50"/>
        <v>37</v>
      </c>
      <c r="N315" s="79">
        <f t="shared" si="51"/>
        <v>111</v>
      </c>
      <c r="O315" s="79">
        <f t="shared" si="52"/>
        <v>28</v>
      </c>
      <c r="P315" s="79">
        <f t="shared" si="53"/>
        <v>139</v>
      </c>
      <c r="Q315" s="79">
        <f t="shared" si="54"/>
        <v>140</v>
      </c>
      <c r="R315" s="79">
        <f t="shared" si="55"/>
        <v>1</v>
      </c>
      <c r="S315" s="108">
        <v>87.6</v>
      </c>
      <c r="T315" s="109" t="s">
        <v>12</v>
      </c>
    </row>
    <row r="316" spans="1:20" s="50" customFormat="1" ht="20.100000000000001" customHeight="1" x14ac:dyDescent="0.2">
      <c r="A316" s="83">
        <v>3618435</v>
      </c>
      <c r="B316" s="66" t="s">
        <v>256</v>
      </c>
      <c r="C316" s="66" t="s">
        <v>256</v>
      </c>
      <c r="D316" s="66" t="s">
        <v>256</v>
      </c>
      <c r="E316" s="66" t="s">
        <v>256</v>
      </c>
      <c r="F316" s="66" t="s">
        <v>256</v>
      </c>
      <c r="G316" s="107">
        <v>89568</v>
      </c>
      <c r="H316" s="79" t="s">
        <v>356</v>
      </c>
      <c r="I316" s="79" t="s">
        <v>345</v>
      </c>
      <c r="J316" s="66">
        <f>Tabel32[[#This Row],[Artikelnummer gAvilar]]</f>
        <v>89568</v>
      </c>
      <c r="K316" s="79" t="str">
        <f t="shared" si="49"/>
        <v>8718558895680</v>
      </c>
      <c r="L316" s="79">
        <v>8718558</v>
      </c>
      <c r="M316" s="79">
        <f t="shared" si="50"/>
        <v>41</v>
      </c>
      <c r="N316" s="79">
        <f t="shared" si="51"/>
        <v>123</v>
      </c>
      <c r="O316" s="79">
        <f t="shared" si="52"/>
        <v>37</v>
      </c>
      <c r="P316" s="79">
        <f t="shared" si="53"/>
        <v>160</v>
      </c>
      <c r="Q316" s="79">
        <f t="shared" si="54"/>
        <v>160</v>
      </c>
      <c r="R316" s="79">
        <f t="shared" si="55"/>
        <v>0</v>
      </c>
      <c r="S316" s="126">
        <v>275</v>
      </c>
      <c r="T316" s="109" t="s">
        <v>33</v>
      </c>
    </row>
    <row r="317" spans="1:20" s="50" customFormat="1" ht="20.100000000000001" customHeight="1" x14ac:dyDescent="0.2">
      <c r="A317" s="83">
        <v>3618407</v>
      </c>
      <c r="B317" s="66" t="s">
        <v>256</v>
      </c>
      <c r="C317" s="66" t="s">
        <v>256</v>
      </c>
      <c r="D317" s="66" t="s">
        <v>256</v>
      </c>
      <c r="E317" s="66" t="s">
        <v>256</v>
      </c>
      <c r="F317" s="66" t="s">
        <v>256</v>
      </c>
      <c r="G317" s="107">
        <v>92005</v>
      </c>
      <c r="H317" s="79" t="s">
        <v>965</v>
      </c>
      <c r="I317" s="79" t="s">
        <v>345</v>
      </c>
      <c r="J317" s="66">
        <f>Tabel32[[#This Row],[Artikelnummer gAvilar]]</f>
        <v>92005</v>
      </c>
      <c r="K317" s="79" t="str">
        <f t="shared" si="49"/>
        <v>8718558920054</v>
      </c>
      <c r="L317" s="79">
        <v>8718558</v>
      </c>
      <c r="M317" s="79">
        <f t="shared" si="50"/>
        <v>34</v>
      </c>
      <c r="N317" s="79">
        <f t="shared" si="51"/>
        <v>102</v>
      </c>
      <c r="O317" s="79">
        <f t="shared" si="52"/>
        <v>24</v>
      </c>
      <c r="P317" s="79">
        <f t="shared" si="53"/>
        <v>126</v>
      </c>
      <c r="Q317" s="79">
        <f t="shared" si="54"/>
        <v>130</v>
      </c>
      <c r="R317" s="79">
        <f t="shared" si="55"/>
        <v>4</v>
      </c>
      <c r="S317" s="126">
        <v>1275</v>
      </c>
      <c r="T317" s="109" t="s">
        <v>33</v>
      </c>
    </row>
    <row r="318" spans="1:20" s="50" customFormat="1" ht="20.100000000000001" customHeight="1" x14ac:dyDescent="0.2">
      <c r="A318" s="83">
        <v>3618414</v>
      </c>
      <c r="B318" s="66" t="s">
        <v>256</v>
      </c>
      <c r="C318" s="66" t="s">
        <v>256</v>
      </c>
      <c r="D318" s="66" t="s">
        <v>256</v>
      </c>
      <c r="E318" s="66" t="s">
        <v>256</v>
      </c>
      <c r="F318" s="66" t="s">
        <v>256</v>
      </c>
      <c r="G318" s="107">
        <v>92006</v>
      </c>
      <c r="H318" s="79" t="s">
        <v>966</v>
      </c>
      <c r="I318" s="79" t="s">
        <v>345</v>
      </c>
      <c r="J318" s="66">
        <f>Tabel32[[#This Row],[Artikelnummer gAvilar]]</f>
        <v>92006</v>
      </c>
      <c r="K318" s="79" t="str">
        <f t="shared" si="49"/>
        <v>8718558920061</v>
      </c>
      <c r="L318" s="79">
        <v>8718558</v>
      </c>
      <c r="M318" s="79">
        <f t="shared" si="50"/>
        <v>35</v>
      </c>
      <c r="N318" s="79">
        <f t="shared" si="51"/>
        <v>105</v>
      </c>
      <c r="O318" s="79">
        <f t="shared" si="52"/>
        <v>24</v>
      </c>
      <c r="P318" s="79">
        <f t="shared" si="53"/>
        <v>129</v>
      </c>
      <c r="Q318" s="79">
        <f t="shared" si="54"/>
        <v>130</v>
      </c>
      <c r="R318" s="79">
        <f t="shared" si="55"/>
        <v>1</v>
      </c>
      <c r="S318" s="126">
        <v>1275</v>
      </c>
      <c r="T318" s="109" t="s">
        <v>33</v>
      </c>
    </row>
    <row r="319" spans="1:20" s="50" customFormat="1" ht="20.100000000000001" customHeight="1" x14ac:dyDescent="0.2">
      <c r="A319" s="83">
        <v>3618421</v>
      </c>
      <c r="B319" s="66" t="s">
        <v>256</v>
      </c>
      <c r="C319" s="66" t="s">
        <v>256</v>
      </c>
      <c r="D319" s="66" t="s">
        <v>256</v>
      </c>
      <c r="E319" s="66" t="s">
        <v>256</v>
      </c>
      <c r="F319" s="66" t="s">
        <v>256</v>
      </c>
      <c r="G319" s="107">
        <v>92007</v>
      </c>
      <c r="H319" s="79" t="s">
        <v>967</v>
      </c>
      <c r="I319" s="79" t="s">
        <v>345</v>
      </c>
      <c r="J319" s="66">
        <f>Tabel32[[#This Row],[Artikelnummer gAvilar]]</f>
        <v>92007</v>
      </c>
      <c r="K319" s="79" t="str">
        <f t="shared" si="49"/>
        <v>8718558920078</v>
      </c>
      <c r="L319" s="79">
        <v>8718558</v>
      </c>
      <c r="M319" s="79">
        <f t="shared" si="50"/>
        <v>36</v>
      </c>
      <c r="N319" s="79">
        <f t="shared" si="51"/>
        <v>108</v>
      </c>
      <c r="O319" s="79">
        <f t="shared" si="52"/>
        <v>24</v>
      </c>
      <c r="P319" s="79">
        <f t="shared" si="53"/>
        <v>132</v>
      </c>
      <c r="Q319" s="79">
        <f t="shared" si="54"/>
        <v>140</v>
      </c>
      <c r="R319" s="79">
        <f t="shared" si="55"/>
        <v>8</v>
      </c>
      <c r="S319" s="126">
        <v>1275</v>
      </c>
      <c r="T319" s="109" t="s">
        <v>33</v>
      </c>
    </row>
    <row r="320" spans="1:20" s="50" customFormat="1" ht="20.100000000000001" customHeight="1" x14ac:dyDescent="0.2">
      <c r="A320" s="86" t="s">
        <v>365</v>
      </c>
      <c r="B320" s="66">
        <v>3391566</v>
      </c>
      <c r="C320" s="73" t="s">
        <v>507</v>
      </c>
      <c r="D320" s="66" t="s">
        <v>256</v>
      </c>
      <c r="E320" s="66" t="s">
        <v>256</v>
      </c>
      <c r="F320" s="66" t="s">
        <v>256</v>
      </c>
      <c r="G320" s="112">
        <v>85208</v>
      </c>
      <c r="H320" s="79" t="s">
        <v>427</v>
      </c>
      <c r="I320" s="79" t="s">
        <v>345</v>
      </c>
      <c r="J320" s="66">
        <f>Tabel32[[#This Row],[Artikelnummer gAvilar]]</f>
        <v>85208</v>
      </c>
      <c r="K320" s="79" t="str">
        <f t="shared" si="49"/>
        <v>8718558852089</v>
      </c>
      <c r="L320" s="79">
        <v>8718558</v>
      </c>
      <c r="M320" s="79">
        <f t="shared" si="50"/>
        <v>38</v>
      </c>
      <c r="N320" s="79">
        <f t="shared" si="51"/>
        <v>114</v>
      </c>
      <c r="O320" s="79">
        <f t="shared" si="52"/>
        <v>27</v>
      </c>
      <c r="P320" s="79">
        <f t="shared" si="53"/>
        <v>141</v>
      </c>
      <c r="Q320" s="79">
        <f t="shared" si="54"/>
        <v>150</v>
      </c>
      <c r="R320" s="79">
        <f t="shared" si="55"/>
        <v>9</v>
      </c>
      <c r="S320" s="126">
        <v>3244.5</v>
      </c>
      <c r="T320" s="111" t="s">
        <v>32</v>
      </c>
    </row>
    <row r="321" spans="1:20" s="50" customFormat="1" ht="20.100000000000001" customHeight="1" x14ac:dyDescent="0.2">
      <c r="A321" s="77">
        <v>3477940</v>
      </c>
      <c r="B321" s="66">
        <v>3391479</v>
      </c>
      <c r="C321" s="66" t="s">
        <v>140</v>
      </c>
      <c r="D321" s="66">
        <v>7510743</v>
      </c>
      <c r="E321" s="66">
        <v>7670125</v>
      </c>
      <c r="F321" s="66" t="s">
        <v>256</v>
      </c>
      <c r="G321" s="107">
        <v>42278</v>
      </c>
      <c r="H321" s="79" t="s">
        <v>673</v>
      </c>
      <c r="I321" s="79" t="s">
        <v>10</v>
      </c>
      <c r="J321" s="66">
        <f>Tabel32[[#This Row],[Artikelnummer gAvilar]]</f>
        <v>42278</v>
      </c>
      <c r="K321" s="79" t="str">
        <f t="shared" si="49"/>
        <v>8718558422787</v>
      </c>
      <c r="L321" s="79">
        <v>8718558</v>
      </c>
      <c r="M321" s="79">
        <f t="shared" si="50"/>
        <v>34</v>
      </c>
      <c r="N321" s="79">
        <f t="shared" si="51"/>
        <v>102</v>
      </c>
      <c r="O321" s="79">
        <f t="shared" si="52"/>
        <v>31</v>
      </c>
      <c r="P321" s="79">
        <f t="shared" si="53"/>
        <v>133</v>
      </c>
      <c r="Q321" s="79">
        <f t="shared" si="54"/>
        <v>140</v>
      </c>
      <c r="R321" s="79">
        <f t="shared" si="55"/>
        <v>7</v>
      </c>
      <c r="S321" s="128">
        <v>12.05</v>
      </c>
      <c r="T321" s="109" t="s">
        <v>12</v>
      </c>
    </row>
    <row r="322" spans="1:20" s="3" customFormat="1" ht="20.100000000000001" customHeight="1" x14ac:dyDescent="0.2">
      <c r="A322" s="77">
        <v>4027926</v>
      </c>
      <c r="B322" s="66">
        <v>3391456</v>
      </c>
      <c r="C322" s="66" t="s">
        <v>160</v>
      </c>
      <c r="D322" s="66">
        <v>7510763</v>
      </c>
      <c r="E322" s="66">
        <v>7670129</v>
      </c>
      <c r="F322" s="66" t="s">
        <v>256</v>
      </c>
      <c r="G322" s="107">
        <v>80279</v>
      </c>
      <c r="H322" s="79" t="s">
        <v>54</v>
      </c>
      <c r="I322" s="79" t="s">
        <v>10</v>
      </c>
      <c r="J322" s="66">
        <f>Tabel3[[#This Row],[Artikelnummer gAvilar]]</f>
        <v>85353</v>
      </c>
      <c r="K322" s="79" t="str">
        <f t="shared" si="49"/>
        <v>8718558853536</v>
      </c>
      <c r="L322" s="79">
        <v>8718558</v>
      </c>
      <c r="M322" s="79">
        <f t="shared" si="50"/>
        <v>34</v>
      </c>
      <c r="N322" s="79">
        <f t="shared" si="51"/>
        <v>102</v>
      </c>
      <c r="O322" s="79">
        <f t="shared" si="52"/>
        <v>32</v>
      </c>
      <c r="P322" s="79">
        <f t="shared" si="53"/>
        <v>134</v>
      </c>
      <c r="Q322" s="79">
        <f t="shared" si="54"/>
        <v>140</v>
      </c>
      <c r="R322" s="79">
        <f t="shared" si="55"/>
        <v>6</v>
      </c>
      <c r="S322" s="108">
        <v>87.6</v>
      </c>
      <c r="T322" s="109" t="s">
        <v>12</v>
      </c>
    </row>
    <row r="323" spans="1:20" s="50" customFormat="1" ht="20.100000000000001" customHeight="1" x14ac:dyDescent="0.2">
      <c r="A323" s="83">
        <v>3618435</v>
      </c>
      <c r="B323" s="66" t="s">
        <v>256</v>
      </c>
      <c r="C323" s="66" t="s">
        <v>256</v>
      </c>
      <c r="D323" s="66" t="s">
        <v>256</v>
      </c>
      <c r="E323" s="66" t="s">
        <v>256</v>
      </c>
      <c r="F323" s="66" t="s">
        <v>256</v>
      </c>
      <c r="G323" s="107">
        <v>89568</v>
      </c>
      <c r="H323" s="79" t="s">
        <v>356</v>
      </c>
      <c r="I323" s="79" t="s">
        <v>345</v>
      </c>
      <c r="J323" s="66">
        <f>Tabel32[[#This Row],[Artikelnummer gAvilar]]</f>
        <v>89568</v>
      </c>
      <c r="K323" s="79" t="str">
        <f t="shared" si="49"/>
        <v>8718558895680</v>
      </c>
      <c r="L323" s="79">
        <v>8718558</v>
      </c>
      <c r="M323" s="79">
        <f t="shared" si="50"/>
        <v>41</v>
      </c>
      <c r="N323" s="79">
        <f t="shared" si="51"/>
        <v>123</v>
      </c>
      <c r="O323" s="79">
        <f t="shared" si="52"/>
        <v>37</v>
      </c>
      <c r="P323" s="79">
        <f t="shared" si="53"/>
        <v>160</v>
      </c>
      <c r="Q323" s="79">
        <f t="shared" si="54"/>
        <v>160</v>
      </c>
      <c r="R323" s="79">
        <f t="shared" si="55"/>
        <v>0</v>
      </c>
      <c r="S323" s="126">
        <v>275</v>
      </c>
      <c r="T323" s="109" t="s">
        <v>33</v>
      </c>
    </row>
    <row r="324" spans="1:20" s="50" customFormat="1" ht="20.100000000000001" customHeight="1" x14ac:dyDescent="0.2">
      <c r="A324" s="83">
        <v>3618407</v>
      </c>
      <c r="B324" s="66" t="s">
        <v>256</v>
      </c>
      <c r="C324" s="66" t="s">
        <v>256</v>
      </c>
      <c r="D324" s="66" t="s">
        <v>256</v>
      </c>
      <c r="E324" s="66" t="s">
        <v>256</v>
      </c>
      <c r="F324" s="66" t="s">
        <v>256</v>
      </c>
      <c r="G324" s="107">
        <v>92005</v>
      </c>
      <c r="H324" s="79" t="s">
        <v>965</v>
      </c>
      <c r="I324" s="79" t="s">
        <v>345</v>
      </c>
      <c r="J324" s="66">
        <f>Tabel32[[#This Row],[Artikelnummer gAvilar]]</f>
        <v>92005</v>
      </c>
      <c r="K324" s="79" t="str">
        <f t="shared" si="49"/>
        <v>8718558920054</v>
      </c>
      <c r="L324" s="79">
        <v>8718558</v>
      </c>
      <c r="M324" s="79">
        <f t="shared" si="50"/>
        <v>34</v>
      </c>
      <c r="N324" s="79">
        <f t="shared" si="51"/>
        <v>102</v>
      </c>
      <c r="O324" s="79">
        <f t="shared" si="52"/>
        <v>24</v>
      </c>
      <c r="P324" s="79">
        <f t="shared" si="53"/>
        <v>126</v>
      </c>
      <c r="Q324" s="79">
        <f t="shared" si="54"/>
        <v>130</v>
      </c>
      <c r="R324" s="79">
        <f t="shared" si="55"/>
        <v>4</v>
      </c>
      <c r="S324" s="126">
        <v>1275</v>
      </c>
      <c r="T324" s="109" t="s">
        <v>33</v>
      </c>
    </row>
    <row r="325" spans="1:20" s="50" customFormat="1" ht="20.100000000000001" customHeight="1" x14ac:dyDescent="0.2">
      <c r="A325" s="83">
        <v>3618414</v>
      </c>
      <c r="B325" s="66" t="s">
        <v>256</v>
      </c>
      <c r="C325" s="66" t="s">
        <v>256</v>
      </c>
      <c r="D325" s="66" t="s">
        <v>256</v>
      </c>
      <c r="E325" s="66" t="s">
        <v>256</v>
      </c>
      <c r="F325" s="66" t="s">
        <v>256</v>
      </c>
      <c r="G325" s="107">
        <v>92006</v>
      </c>
      <c r="H325" s="79" t="s">
        <v>966</v>
      </c>
      <c r="I325" s="79" t="s">
        <v>345</v>
      </c>
      <c r="J325" s="66">
        <f>Tabel32[[#This Row],[Artikelnummer gAvilar]]</f>
        <v>92006</v>
      </c>
      <c r="K325" s="79" t="str">
        <f t="shared" si="49"/>
        <v>8718558920061</v>
      </c>
      <c r="L325" s="79">
        <v>8718558</v>
      </c>
      <c r="M325" s="79">
        <f t="shared" si="50"/>
        <v>35</v>
      </c>
      <c r="N325" s="79">
        <f t="shared" si="51"/>
        <v>105</v>
      </c>
      <c r="O325" s="79">
        <f t="shared" si="52"/>
        <v>24</v>
      </c>
      <c r="P325" s="79">
        <f t="shared" si="53"/>
        <v>129</v>
      </c>
      <c r="Q325" s="79">
        <f t="shared" si="54"/>
        <v>130</v>
      </c>
      <c r="R325" s="79">
        <f t="shared" si="55"/>
        <v>1</v>
      </c>
      <c r="S325" s="126">
        <v>1275</v>
      </c>
      <c r="T325" s="109" t="s">
        <v>33</v>
      </c>
    </row>
    <row r="326" spans="1:20" s="50" customFormat="1" ht="20.100000000000001" customHeight="1" x14ac:dyDescent="0.2">
      <c r="A326" s="83">
        <v>3618421</v>
      </c>
      <c r="B326" s="66" t="s">
        <v>256</v>
      </c>
      <c r="C326" s="66" t="s">
        <v>256</v>
      </c>
      <c r="D326" s="66" t="s">
        <v>256</v>
      </c>
      <c r="E326" s="66" t="s">
        <v>256</v>
      </c>
      <c r="F326" s="66" t="s">
        <v>256</v>
      </c>
      <c r="G326" s="107">
        <v>92007</v>
      </c>
      <c r="H326" s="79" t="s">
        <v>967</v>
      </c>
      <c r="I326" s="79" t="s">
        <v>345</v>
      </c>
      <c r="J326" s="66">
        <f>Tabel32[[#This Row],[Artikelnummer gAvilar]]</f>
        <v>92007</v>
      </c>
      <c r="K326" s="79" t="str">
        <f t="shared" si="49"/>
        <v>8718558920078</v>
      </c>
      <c r="L326" s="79">
        <v>8718558</v>
      </c>
      <c r="M326" s="79">
        <f t="shared" si="50"/>
        <v>36</v>
      </c>
      <c r="N326" s="79">
        <f t="shared" si="51"/>
        <v>108</v>
      </c>
      <c r="O326" s="79">
        <f t="shared" si="52"/>
        <v>24</v>
      </c>
      <c r="P326" s="79">
        <f t="shared" si="53"/>
        <v>132</v>
      </c>
      <c r="Q326" s="79">
        <f t="shared" si="54"/>
        <v>140</v>
      </c>
      <c r="R326" s="79">
        <f t="shared" si="55"/>
        <v>8</v>
      </c>
      <c r="S326" s="126">
        <v>1275</v>
      </c>
      <c r="T326" s="109" t="s">
        <v>33</v>
      </c>
    </row>
    <row r="327" spans="1:20" s="50" customFormat="1" ht="20.100000000000001" customHeight="1" x14ac:dyDescent="0.2">
      <c r="A327" s="86" t="s">
        <v>365</v>
      </c>
      <c r="B327" s="66">
        <v>3391512</v>
      </c>
      <c r="C327" s="73" t="s">
        <v>521</v>
      </c>
      <c r="D327" s="66" t="s">
        <v>256</v>
      </c>
      <c r="E327" s="66" t="s">
        <v>256</v>
      </c>
      <c r="F327" s="66" t="s">
        <v>256</v>
      </c>
      <c r="G327" s="112">
        <v>85206</v>
      </c>
      <c r="H327" s="79" t="s">
        <v>428</v>
      </c>
      <c r="I327" s="79" t="s">
        <v>345</v>
      </c>
      <c r="J327" s="66">
        <f>Tabel32[[#This Row],[Artikelnummer gAvilar]]</f>
        <v>85206</v>
      </c>
      <c r="K327" s="79" t="str">
        <f t="shared" si="49"/>
        <v>8718558852065</v>
      </c>
      <c r="L327" s="79">
        <v>8718558</v>
      </c>
      <c r="M327" s="79">
        <f t="shared" si="50"/>
        <v>36</v>
      </c>
      <c r="N327" s="79">
        <f t="shared" si="51"/>
        <v>108</v>
      </c>
      <c r="O327" s="79">
        <f t="shared" si="52"/>
        <v>27</v>
      </c>
      <c r="P327" s="79">
        <f t="shared" si="53"/>
        <v>135</v>
      </c>
      <c r="Q327" s="79">
        <f t="shared" si="54"/>
        <v>140</v>
      </c>
      <c r="R327" s="79">
        <f t="shared" si="55"/>
        <v>5</v>
      </c>
      <c r="S327" s="126">
        <v>5000.6499999999996</v>
      </c>
      <c r="T327" s="111" t="s">
        <v>32</v>
      </c>
    </row>
    <row r="328" spans="1:20" s="50" customFormat="1" ht="20.100000000000001" customHeight="1" x14ac:dyDescent="0.2">
      <c r="A328" s="77">
        <v>3477957</v>
      </c>
      <c r="B328" s="66">
        <v>3391480</v>
      </c>
      <c r="C328" s="66" t="s">
        <v>141</v>
      </c>
      <c r="D328" s="66">
        <v>7510744</v>
      </c>
      <c r="E328" s="66">
        <v>7670126</v>
      </c>
      <c r="F328" s="66" t="s">
        <v>256</v>
      </c>
      <c r="G328" s="107">
        <v>42386</v>
      </c>
      <c r="H328" s="79" t="s">
        <v>674</v>
      </c>
      <c r="I328" s="79" t="s">
        <v>10</v>
      </c>
      <c r="J328" s="66">
        <f>Tabel32[[#This Row],[Artikelnummer gAvilar]]</f>
        <v>42386</v>
      </c>
      <c r="K328" s="79" t="str">
        <f t="shared" si="49"/>
        <v>8718558423869</v>
      </c>
      <c r="L328" s="79">
        <v>8718558</v>
      </c>
      <c r="M328" s="79">
        <f t="shared" si="50"/>
        <v>33</v>
      </c>
      <c r="N328" s="79">
        <f t="shared" si="51"/>
        <v>99</v>
      </c>
      <c r="O328" s="79">
        <f t="shared" si="52"/>
        <v>32</v>
      </c>
      <c r="P328" s="79">
        <f t="shared" si="53"/>
        <v>131</v>
      </c>
      <c r="Q328" s="79">
        <f t="shared" si="54"/>
        <v>140</v>
      </c>
      <c r="R328" s="79">
        <f t="shared" si="55"/>
        <v>9</v>
      </c>
      <c r="S328" s="128">
        <v>12.6175</v>
      </c>
      <c r="T328" s="109" t="s">
        <v>12</v>
      </c>
    </row>
    <row r="329" spans="1:20" s="3" customFormat="1" ht="20.100000000000001" customHeight="1" x14ac:dyDescent="0.2">
      <c r="A329" s="77">
        <v>4027934</v>
      </c>
      <c r="B329" s="66">
        <v>3391457</v>
      </c>
      <c r="C329" s="66" t="s">
        <v>161</v>
      </c>
      <c r="D329" s="66">
        <v>7510764</v>
      </c>
      <c r="E329" s="66">
        <v>7670130</v>
      </c>
      <c r="F329" s="66" t="s">
        <v>256</v>
      </c>
      <c r="G329" s="107">
        <v>80280</v>
      </c>
      <c r="H329" s="79" t="s">
        <v>55</v>
      </c>
      <c r="I329" s="79" t="s">
        <v>10</v>
      </c>
      <c r="J329" s="66">
        <f>Tabel3[[#This Row],[Artikelnummer gAvilar]]</f>
        <v>87089</v>
      </c>
      <c r="K329" s="79" t="str">
        <f t="shared" si="49"/>
        <v>8718558870892</v>
      </c>
      <c r="L329" s="79">
        <v>8718558</v>
      </c>
      <c r="M329" s="79">
        <f t="shared" si="50"/>
        <v>37</v>
      </c>
      <c r="N329" s="79">
        <f t="shared" si="51"/>
        <v>111</v>
      </c>
      <c r="O329" s="79">
        <f t="shared" si="52"/>
        <v>37</v>
      </c>
      <c r="P329" s="79">
        <f t="shared" si="53"/>
        <v>148</v>
      </c>
      <c r="Q329" s="79">
        <f t="shared" si="54"/>
        <v>150</v>
      </c>
      <c r="R329" s="79">
        <f t="shared" si="55"/>
        <v>2</v>
      </c>
      <c r="S329" s="108">
        <v>119</v>
      </c>
      <c r="T329" s="109" t="s">
        <v>12</v>
      </c>
    </row>
    <row r="330" spans="1:20" s="50" customFormat="1" ht="20.100000000000001" customHeight="1" x14ac:dyDescent="0.2">
      <c r="A330" s="83">
        <v>3618435</v>
      </c>
      <c r="B330" s="66" t="s">
        <v>256</v>
      </c>
      <c r="C330" s="66" t="s">
        <v>256</v>
      </c>
      <c r="D330" s="66" t="s">
        <v>256</v>
      </c>
      <c r="E330" s="66" t="s">
        <v>256</v>
      </c>
      <c r="F330" s="66" t="s">
        <v>256</v>
      </c>
      <c r="G330" s="107">
        <v>89568</v>
      </c>
      <c r="H330" s="79" t="s">
        <v>356</v>
      </c>
      <c r="I330" s="79" t="s">
        <v>345</v>
      </c>
      <c r="J330" s="66">
        <f>Tabel32[[#This Row],[Artikelnummer gAvilar]]</f>
        <v>89568</v>
      </c>
      <c r="K330" s="79" t="str">
        <f t="shared" si="49"/>
        <v>8718558895680</v>
      </c>
      <c r="L330" s="79">
        <v>8718558</v>
      </c>
      <c r="M330" s="79">
        <f t="shared" si="50"/>
        <v>41</v>
      </c>
      <c r="N330" s="79">
        <f t="shared" si="51"/>
        <v>123</v>
      </c>
      <c r="O330" s="79">
        <f t="shared" si="52"/>
        <v>37</v>
      </c>
      <c r="P330" s="79">
        <f t="shared" si="53"/>
        <v>160</v>
      </c>
      <c r="Q330" s="79">
        <f t="shared" si="54"/>
        <v>160</v>
      </c>
      <c r="R330" s="79">
        <f t="shared" si="55"/>
        <v>0</v>
      </c>
      <c r="S330" s="126">
        <v>275</v>
      </c>
      <c r="T330" s="109" t="s">
        <v>33</v>
      </c>
    </row>
    <row r="331" spans="1:20" s="50" customFormat="1" ht="20.100000000000001" customHeight="1" x14ac:dyDescent="0.2">
      <c r="A331" s="83">
        <v>3618407</v>
      </c>
      <c r="B331" s="66" t="s">
        <v>256</v>
      </c>
      <c r="C331" s="66" t="s">
        <v>256</v>
      </c>
      <c r="D331" s="66" t="s">
        <v>256</v>
      </c>
      <c r="E331" s="66" t="s">
        <v>256</v>
      </c>
      <c r="F331" s="66" t="s">
        <v>256</v>
      </c>
      <c r="G331" s="107">
        <v>92005</v>
      </c>
      <c r="H331" s="79" t="s">
        <v>965</v>
      </c>
      <c r="I331" s="79" t="s">
        <v>345</v>
      </c>
      <c r="J331" s="66">
        <f>Tabel32[[#This Row],[Artikelnummer gAvilar]]</f>
        <v>92005</v>
      </c>
      <c r="K331" s="79" t="str">
        <f t="shared" si="49"/>
        <v>8718558920054</v>
      </c>
      <c r="L331" s="79">
        <v>8718558</v>
      </c>
      <c r="M331" s="79">
        <f t="shared" si="50"/>
        <v>34</v>
      </c>
      <c r="N331" s="79">
        <f t="shared" si="51"/>
        <v>102</v>
      </c>
      <c r="O331" s="79">
        <f t="shared" si="52"/>
        <v>24</v>
      </c>
      <c r="P331" s="79">
        <f t="shared" si="53"/>
        <v>126</v>
      </c>
      <c r="Q331" s="79">
        <f t="shared" si="54"/>
        <v>130</v>
      </c>
      <c r="R331" s="79">
        <f t="shared" si="55"/>
        <v>4</v>
      </c>
      <c r="S331" s="126">
        <v>1275</v>
      </c>
      <c r="T331" s="109" t="s">
        <v>33</v>
      </c>
    </row>
    <row r="332" spans="1:20" s="50" customFormat="1" ht="20.100000000000001" customHeight="1" x14ac:dyDescent="0.2">
      <c r="A332" s="83">
        <v>3618414</v>
      </c>
      <c r="B332" s="66" t="s">
        <v>256</v>
      </c>
      <c r="C332" s="66" t="s">
        <v>256</v>
      </c>
      <c r="D332" s="66" t="s">
        <v>256</v>
      </c>
      <c r="E332" s="66" t="s">
        <v>256</v>
      </c>
      <c r="F332" s="66" t="s">
        <v>256</v>
      </c>
      <c r="G332" s="107">
        <v>92006</v>
      </c>
      <c r="H332" s="79" t="s">
        <v>966</v>
      </c>
      <c r="I332" s="79" t="s">
        <v>345</v>
      </c>
      <c r="J332" s="66">
        <f>Tabel32[[#This Row],[Artikelnummer gAvilar]]</f>
        <v>92006</v>
      </c>
      <c r="K332" s="79" t="str">
        <f t="shared" si="49"/>
        <v>8718558920061</v>
      </c>
      <c r="L332" s="79">
        <v>8718558</v>
      </c>
      <c r="M332" s="79">
        <f t="shared" si="50"/>
        <v>35</v>
      </c>
      <c r="N332" s="79">
        <f t="shared" si="51"/>
        <v>105</v>
      </c>
      <c r="O332" s="79">
        <f t="shared" si="52"/>
        <v>24</v>
      </c>
      <c r="P332" s="79">
        <f t="shared" si="53"/>
        <v>129</v>
      </c>
      <c r="Q332" s="79">
        <f t="shared" si="54"/>
        <v>130</v>
      </c>
      <c r="R332" s="79">
        <f t="shared" si="55"/>
        <v>1</v>
      </c>
      <c r="S332" s="126">
        <v>1275</v>
      </c>
      <c r="T332" s="109" t="s">
        <v>33</v>
      </c>
    </row>
    <row r="333" spans="1:20" s="50" customFormat="1" ht="20.100000000000001" customHeight="1" x14ac:dyDescent="0.2">
      <c r="A333" s="83">
        <v>3618421</v>
      </c>
      <c r="B333" s="66" t="s">
        <v>256</v>
      </c>
      <c r="C333" s="66" t="s">
        <v>256</v>
      </c>
      <c r="D333" s="66" t="s">
        <v>256</v>
      </c>
      <c r="E333" s="66" t="s">
        <v>256</v>
      </c>
      <c r="F333" s="66" t="s">
        <v>256</v>
      </c>
      <c r="G333" s="107">
        <v>92007</v>
      </c>
      <c r="H333" s="79" t="s">
        <v>967</v>
      </c>
      <c r="I333" s="79" t="s">
        <v>345</v>
      </c>
      <c r="J333" s="66">
        <f>Tabel32[[#This Row],[Artikelnummer gAvilar]]</f>
        <v>92007</v>
      </c>
      <c r="K333" s="79" t="str">
        <f t="shared" si="49"/>
        <v>8718558920078</v>
      </c>
      <c r="L333" s="79">
        <v>8718558</v>
      </c>
      <c r="M333" s="79">
        <f t="shared" si="50"/>
        <v>36</v>
      </c>
      <c r="N333" s="79">
        <f t="shared" si="51"/>
        <v>108</v>
      </c>
      <c r="O333" s="79">
        <f t="shared" si="52"/>
        <v>24</v>
      </c>
      <c r="P333" s="79">
        <f t="shared" si="53"/>
        <v>132</v>
      </c>
      <c r="Q333" s="79">
        <f t="shared" si="54"/>
        <v>140</v>
      </c>
      <c r="R333" s="79">
        <f t="shared" si="55"/>
        <v>8</v>
      </c>
      <c r="S333" s="126">
        <v>1275</v>
      </c>
      <c r="T333" s="109" t="s">
        <v>33</v>
      </c>
    </row>
    <row r="334" spans="1:20" s="50" customFormat="1" ht="20.100000000000001" customHeight="1" x14ac:dyDescent="0.2">
      <c r="A334" s="86" t="s">
        <v>365</v>
      </c>
      <c r="B334" s="66">
        <v>3391513</v>
      </c>
      <c r="C334" s="73" t="s">
        <v>519</v>
      </c>
      <c r="D334" s="66" t="s">
        <v>256</v>
      </c>
      <c r="E334" s="66" t="s">
        <v>256</v>
      </c>
      <c r="F334" s="66" t="s">
        <v>256</v>
      </c>
      <c r="G334" s="112">
        <v>85212</v>
      </c>
      <c r="H334" s="79" t="s">
        <v>429</v>
      </c>
      <c r="I334" s="79" t="s">
        <v>345</v>
      </c>
      <c r="J334" s="66">
        <f>Tabel32[[#This Row],[Artikelnummer gAvilar]]</f>
        <v>85212</v>
      </c>
      <c r="K334" s="79" t="str">
        <f t="shared" si="49"/>
        <v>8718558852126</v>
      </c>
      <c r="L334" s="79">
        <v>8718558</v>
      </c>
      <c r="M334" s="79">
        <f t="shared" si="50"/>
        <v>32</v>
      </c>
      <c r="N334" s="79">
        <f t="shared" si="51"/>
        <v>96</v>
      </c>
      <c r="O334" s="79">
        <f t="shared" si="52"/>
        <v>28</v>
      </c>
      <c r="P334" s="79">
        <f t="shared" si="53"/>
        <v>124</v>
      </c>
      <c r="Q334" s="79">
        <f t="shared" si="54"/>
        <v>130</v>
      </c>
      <c r="R334" s="79">
        <f t="shared" si="55"/>
        <v>6</v>
      </c>
      <c r="S334" s="126">
        <v>5000.6499999999996</v>
      </c>
      <c r="T334" s="111" t="s">
        <v>32</v>
      </c>
    </row>
    <row r="335" spans="1:20" s="50" customFormat="1" ht="20.100000000000001" customHeight="1" x14ac:dyDescent="0.2">
      <c r="A335" s="77">
        <v>3477957</v>
      </c>
      <c r="B335" s="66">
        <v>3391480</v>
      </c>
      <c r="C335" s="66" t="s">
        <v>141</v>
      </c>
      <c r="D335" s="66">
        <v>7510744</v>
      </c>
      <c r="E335" s="66">
        <v>7670126</v>
      </c>
      <c r="F335" s="66" t="s">
        <v>256</v>
      </c>
      <c r="G335" s="107">
        <v>42386</v>
      </c>
      <c r="H335" s="79" t="s">
        <v>674</v>
      </c>
      <c r="I335" s="79" t="s">
        <v>10</v>
      </c>
      <c r="J335" s="66">
        <f>Tabel32[[#This Row],[Artikelnummer gAvilar]]</f>
        <v>42386</v>
      </c>
      <c r="K335" s="79" t="str">
        <f t="shared" si="49"/>
        <v>8718558423869</v>
      </c>
      <c r="L335" s="79">
        <v>8718558</v>
      </c>
      <c r="M335" s="79">
        <f t="shared" si="50"/>
        <v>33</v>
      </c>
      <c r="N335" s="79">
        <f t="shared" si="51"/>
        <v>99</v>
      </c>
      <c r="O335" s="79">
        <f t="shared" si="52"/>
        <v>32</v>
      </c>
      <c r="P335" s="79">
        <f t="shared" si="53"/>
        <v>131</v>
      </c>
      <c r="Q335" s="79">
        <f t="shared" si="54"/>
        <v>140</v>
      </c>
      <c r="R335" s="79">
        <f t="shared" si="55"/>
        <v>9</v>
      </c>
      <c r="S335" s="128">
        <v>12.6175</v>
      </c>
      <c r="T335" s="109" t="s">
        <v>12</v>
      </c>
    </row>
    <row r="336" spans="1:20" s="3" customFormat="1" ht="20.100000000000001" customHeight="1" x14ac:dyDescent="0.2">
      <c r="A336" s="77">
        <v>4027934</v>
      </c>
      <c r="B336" s="66">
        <v>3391457</v>
      </c>
      <c r="C336" s="66" t="s">
        <v>161</v>
      </c>
      <c r="D336" s="66">
        <v>7510764</v>
      </c>
      <c r="E336" s="66">
        <v>7670130</v>
      </c>
      <c r="F336" s="66" t="s">
        <v>256</v>
      </c>
      <c r="G336" s="107">
        <v>80280</v>
      </c>
      <c r="H336" s="79" t="s">
        <v>55</v>
      </c>
      <c r="I336" s="79" t="s">
        <v>10</v>
      </c>
      <c r="J336" s="66">
        <f>Tabel3[[#This Row],[Artikelnummer gAvilar]]</f>
        <v>87152</v>
      </c>
      <c r="K336" s="79" t="str">
        <f t="shared" si="49"/>
        <v>8718558871523</v>
      </c>
      <c r="L336" s="79">
        <v>8718558</v>
      </c>
      <c r="M336" s="79">
        <f t="shared" si="50"/>
        <v>31</v>
      </c>
      <c r="N336" s="79">
        <f t="shared" si="51"/>
        <v>93</v>
      </c>
      <c r="O336" s="79">
        <f t="shared" si="52"/>
        <v>34</v>
      </c>
      <c r="P336" s="79">
        <f t="shared" si="53"/>
        <v>127</v>
      </c>
      <c r="Q336" s="79">
        <f t="shared" si="54"/>
        <v>130</v>
      </c>
      <c r="R336" s="79">
        <f t="shared" si="55"/>
        <v>3</v>
      </c>
      <c r="S336" s="108">
        <v>119</v>
      </c>
      <c r="T336" s="109" t="s">
        <v>12</v>
      </c>
    </row>
    <row r="337" spans="1:20" s="50" customFormat="1" ht="20.100000000000001" customHeight="1" x14ac:dyDescent="0.2">
      <c r="A337" s="83">
        <v>3618435</v>
      </c>
      <c r="B337" s="66" t="s">
        <v>256</v>
      </c>
      <c r="C337" s="66" t="s">
        <v>256</v>
      </c>
      <c r="D337" s="66" t="s">
        <v>256</v>
      </c>
      <c r="E337" s="66" t="s">
        <v>256</v>
      </c>
      <c r="F337" s="66" t="s">
        <v>256</v>
      </c>
      <c r="G337" s="107">
        <v>89568</v>
      </c>
      <c r="H337" s="79" t="s">
        <v>356</v>
      </c>
      <c r="I337" s="79" t="s">
        <v>345</v>
      </c>
      <c r="J337" s="66">
        <f>Tabel32[[#This Row],[Artikelnummer gAvilar]]</f>
        <v>89568</v>
      </c>
      <c r="K337" s="79" t="str">
        <f t="shared" si="49"/>
        <v>8718558895680</v>
      </c>
      <c r="L337" s="79">
        <v>8718558</v>
      </c>
      <c r="M337" s="79">
        <f t="shared" si="50"/>
        <v>41</v>
      </c>
      <c r="N337" s="79">
        <f t="shared" si="51"/>
        <v>123</v>
      </c>
      <c r="O337" s="79">
        <f t="shared" si="52"/>
        <v>37</v>
      </c>
      <c r="P337" s="79">
        <f t="shared" si="53"/>
        <v>160</v>
      </c>
      <c r="Q337" s="79">
        <f t="shared" si="54"/>
        <v>160</v>
      </c>
      <c r="R337" s="79">
        <f t="shared" si="55"/>
        <v>0</v>
      </c>
      <c r="S337" s="126">
        <v>275</v>
      </c>
      <c r="T337" s="109" t="s">
        <v>33</v>
      </c>
    </row>
    <row r="338" spans="1:20" s="50" customFormat="1" ht="20.100000000000001" customHeight="1" x14ac:dyDescent="0.2">
      <c r="A338" s="83">
        <v>3618407</v>
      </c>
      <c r="B338" s="66" t="s">
        <v>256</v>
      </c>
      <c r="C338" s="66" t="s">
        <v>256</v>
      </c>
      <c r="D338" s="66" t="s">
        <v>256</v>
      </c>
      <c r="E338" s="66" t="s">
        <v>256</v>
      </c>
      <c r="F338" s="66" t="s">
        <v>256</v>
      </c>
      <c r="G338" s="107">
        <v>92005</v>
      </c>
      <c r="H338" s="79" t="s">
        <v>965</v>
      </c>
      <c r="I338" s="79" t="s">
        <v>345</v>
      </c>
      <c r="J338" s="66">
        <f>Tabel32[[#This Row],[Artikelnummer gAvilar]]</f>
        <v>92005</v>
      </c>
      <c r="K338" s="79" t="str">
        <f t="shared" si="49"/>
        <v>8718558920054</v>
      </c>
      <c r="L338" s="79">
        <v>8718558</v>
      </c>
      <c r="M338" s="79">
        <f t="shared" si="50"/>
        <v>34</v>
      </c>
      <c r="N338" s="79">
        <f t="shared" si="51"/>
        <v>102</v>
      </c>
      <c r="O338" s="79">
        <f t="shared" si="52"/>
        <v>24</v>
      </c>
      <c r="P338" s="79">
        <f t="shared" si="53"/>
        <v>126</v>
      </c>
      <c r="Q338" s="79">
        <f t="shared" si="54"/>
        <v>130</v>
      </c>
      <c r="R338" s="79">
        <f t="shared" si="55"/>
        <v>4</v>
      </c>
      <c r="S338" s="126">
        <v>1275</v>
      </c>
      <c r="T338" s="109" t="s">
        <v>33</v>
      </c>
    </row>
    <row r="339" spans="1:20" s="50" customFormat="1" ht="20.100000000000001" customHeight="1" x14ac:dyDescent="0.2">
      <c r="A339" s="83">
        <v>3618414</v>
      </c>
      <c r="B339" s="66" t="s">
        <v>256</v>
      </c>
      <c r="C339" s="66" t="s">
        <v>256</v>
      </c>
      <c r="D339" s="66" t="s">
        <v>256</v>
      </c>
      <c r="E339" s="66" t="s">
        <v>256</v>
      </c>
      <c r="F339" s="66" t="s">
        <v>256</v>
      </c>
      <c r="G339" s="107">
        <v>92006</v>
      </c>
      <c r="H339" s="79" t="s">
        <v>966</v>
      </c>
      <c r="I339" s="79" t="s">
        <v>345</v>
      </c>
      <c r="J339" s="66">
        <f>Tabel32[[#This Row],[Artikelnummer gAvilar]]</f>
        <v>92006</v>
      </c>
      <c r="K339" s="79" t="str">
        <f t="shared" si="49"/>
        <v>8718558920061</v>
      </c>
      <c r="L339" s="79">
        <v>8718558</v>
      </c>
      <c r="M339" s="79">
        <f t="shared" si="50"/>
        <v>35</v>
      </c>
      <c r="N339" s="79">
        <f t="shared" si="51"/>
        <v>105</v>
      </c>
      <c r="O339" s="79">
        <f t="shared" si="52"/>
        <v>24</v>
      </c>
      <c r="P339" s="79">
        <f t="shared" si="53"/>
        <v>129</v>
      </c>
      <c r="Q339" s="79">
        <f t="shared" si="54"/>
        <v>130</v>
      </c>
      <c r="R339" s="79">
        <f t="shared" si="55"/>
        <v>1</v>
      </c>
      <c r="S339" s="126">
        <v>1275</v>
      </c>
      <c r="T339" s="109" t="s">
        <v>33</v>
      </c>
    </row>
    <row r="340" spans="1:20" s="50" customFormat="1" ht="20.100000000000001" customHeight="1" x14ac:dyDescent="0.2">
      <c r="A340" s="83">
        <v>3618421</v>
      </c>
      <c r="B340" s="66" t="s">
        <v>256</v>
      </c>
      <c r="C340" s="66" t="s">
        <v>256</v>
      </c>
      <c r="D340" s="66" t="s">
        <v>256</v>
      </c>
      <c r="E340" s="66" t="s">
        <v>256</v>
      </c>
      <c r="F340" s="66" t="s">
        <v>256</v>
      </c>
      <c r="G340" s="107">
        <v>92007</v>
      </c>
      <c r="H340" s="79" t="s">
        <v>967</v>
      </c>
      <c r="I340" s="79" t="s">
        <v>345</v>
      </c>
      <c r="J340" s="66">
        <f>Tabel32[[#This Row],[Artikelnummer gAvilar]]</f>
        <v>92007</v>
      </c>
      <c r="K340" s="79" t="str">
        <f t="shared" si="49"/>
        <v>8718558920078</v>
      </c>
      <c r="L340" s="79">
        <v>8718558</v>
      </c>
      <c r="M340" s="79">
        <f t="shared" si="50"/>
        <v>36</v>
      </c>
      <c r="N340" s="79">
        <f t="shared" si="51"/>
        <v>108</v>
      </c>
      <c r="O340" s="79">
        <f t="shared" si="52"/>
        <v>24</v>
      </c>
      <c r="P340" s="79">
        <f t="shared" si="53"/>
        <v>132</v>
      </c>
      <c r="Q340" s="79">
        <f t="shared" si="54"/>
        <v>140</v>
      </c>
      <c r="R340" s="79">
        <f t="shared" si="55"/>
        <v>8</v>
      </c>
      <c r="S340" s="126">
        <v>1275</v>
      </c>
      <c r="T340" s="109" t="s">
        <v>33</v>
      </c>
    </row>
    <row r="341" spans="1:20" s="50" customFormat="1" ht="20.100000000000001" customHeight="1" x14ac:dyDescent="0.2">
      <c r="A341" s="86">
        <v>3687340</v>
      </c>
      <c r="B341" s="66">
        <v>3390135</v>
      </c>
      <c r="C341" s="66" t="s">
        <v>256</v>
      </c>
      <c r="D341" s="66" t="s">
        <v>256</v>
      </c>
      <c r="E341" s="66" t="s">
        <v>256</v>
      </c>
      <c r="F341" s="66" t="s">
        <v>256</v>
      </c>
      <c r="G341" s="112">
        <v>71807</v>
      </c>
      <c r="H341" s="79" t="s">
        <v>675</v>
      </c>
      <c r="I341" s="79" t="s">
        <v>373</v>
      </c>
      <c r="J341" s="66">
        <f>Tabel32[[#This Row],[Artikelnummer gAvilar]]</f>
        <v>71807</v>
      </c>
      <c r="K341" s="79" t="str">
        <f t="shared" ref="K341:K404" si="56">L341&amp;J341&amp;R341</f>
        <v>8718558718071</v>
      </c>
      <c r="L341" s="79">
        <v>8718558</v>
      </c>
      <c r="M341" s="79">
        <f t="shared" ref="M341:M404" si="57">(SUM(LEFT(J341,1),LEFT(J341,3),RIGHT(J341,1))-(10*(LEFT(J341,2)))+7+8+5)</f>
        <v>42</v>
      </c>
      <c r="N341" s="79">
        <f t="shared" ref="N341:N404" si="58">3*M341</f>
        <v>126</v>
      </c>
      <c r="O341" s="79">
        <f t="shared" ref="O341:O404" si="59">SUM(LEFT(J341,2)-(10*LEFT(J341,1)))+LEFT(J341,4)-(10*LEFT(J341,3))+8+1+5+8</f>
        <v>23</v>
      </c>
      <c r="P341" s="79">
        <f t="shared" ref="P341:P404" si="60">N341+O341</f>
        <v>149</v>
      </c>
      <c r="Q341" s="79">
        <f t="shared" ref="Q341:Q404" si="61">CEILING(P341,10)</f>
        <v>150</v>
      </c>
      <c r="R341" s="79">
        <f t="shared" ref="R341:R404" si="62">Q341-P341</f>
        <v>1</v>
      </c>
      <c r="S341" s="126">
        <v>130.81</v>
      </c>
      <c r="T341" s="109" t="s">
        <v>12</v>
      </c>
    </row>
    <row r="342" spans="1:20" s="50" customFormat="1" ht="20.100000000000001" customHeight="1" x14ac:dyDescent="0.2">
      <c r="A342" s="77">
        <v>1105105</v>
      </c>
      <c r="B342" s="66">
        <v>3390256</v>
      </c>
      <c r="C342" s="66" t="s">
        <v>120</v>
      </c>
      <c r="D342" s="66">
        <v>7510721</v>
      </c>
      <c r="E342" s="66">
        <v>7670114</v>
      </c>
      <c r="F342" s="66" t="s">
        <v>256</v>
      </c>
      <c r="G342" s="107">
        <v>26673</v>
      </c>
      <c r="H342" s="79" t="s">
        <v>599</v>
      </c>
      <c r="I342" s="79" t="s">
        <v>10</v>
      </c>
      <c r="J342" s="66">
        <f>Tabel32[[#This Row],[Artikelnummer gAvilar]]</f>
        <v>26673</v>
      </c>
      <c r="K342" s="79" t="str">
        <f t="shared" si="56"/>
        <v>8718558266732</v>
      </c>
      <c r="L342" s="79">
        <v>8718558</v>
      </c>
      <c r="M342" s="79">
        <f t="shared" si="57"/>
        <v>31</v>
      </c>
      <c r="N342" s="79">
        <f t="shared" si="58"/>
        <v>93</v>
      </c>
      <c r="O342" s="79">
        <f t="shared" si="59"/>
        <v>35</v>
      </c>
      <c r="P342" s="79">
        <f t="shared" si="60"/>
        <v>128</v>
      </c>
      <c r="Q342" s="79">
        <f t="shared" si="61"/>
        <v>130</v>
      </c>
      <c r="R342" s="79">
        <f t="shared" si="62"/>
        <v>2</v>
      </c>
      <c r="S342" s="128">
        <v>15.295499999999999</v>
      </c>
      <c r="T342" s="109" t="s">
        <v>12</v>
      </c>
    </row>
    <row r="343" spans="1:20" s="50" customFormat="1" ht="20.100000000000001" customHeight="1" x14ac:dyDescent="0.2">
      <c r="A343" s="86">
        <v>2190239</v>
      </c>
      <c r="B343" s="66" t="s">
        <v>256</v>
      </c>
      <c r="C343" s="73" t="s">
        <v>465</v>
      </c>
      <c r="D343" s="66" t="s">
        <v>256</v>
      </c>
      <c r="E343" s="66">
        <v>7720772</v>
      </c>
      <c r="F343" s="66" t="s">
        <v>256</v>
      </c>
      <c r="G343" s="107" t="s">
        <v>402</v>
      </c>
      <c r="H343" s="79" t="s">
        <v>610</v>
      </c>
      <c r="I343" s="79" t="s">
        <v>373</v>
      </c>
      <c r="J343" s="66" t="str">
        <f>Tabel32[[#This Row],[Artikelnummer gAvilar]]</f>
        <v>71420</v>
      </c>
      <c r="K343" s="79" t="str">
        <f t="shared" si="56"/>
        <v>8718558714202</v>
      </c>
      <c r="L343" s="79">
        <v>8718558</v>
      </c>
      <c r="M343" s="79">
        <f t="shared" si="57"/>
        <v>31</v>
      </c>
      <c r="N343" s="79">
        <f t="shared" si="58"/>
        <v>93</v>
      </c>
      <c r="O343" s="79">
        <f t="shared" si="59"/>
        <v>25</v>
      </c>
      <c r="P343" s="79">
        <f t="shared" si="60"/>
        <v>118</v>
      </c>
      <c r="Q343" s="79">
        <f t="shared" si="61"/>
        <v>120</v>
      </c>
      <c r="R343" s="79">
        <f t="shared" si="62"/>
        <v>2</v>
      </c>
      <c r="S343" s="126">
        <v>138</v>
      </c>
      <c r="T343" s="109" t="s">
        <v>12</v>
      </c>
    </row>
    <row r="344" spans="1:20" s="50" customFormat="1" ht="20.100000000000001" customHeight="1" x14ac:dyDescent="0.2">
      <c r="A344" s="86">
        <v>2190304</v>
      </c>
      <c r="B344" s="66">
        <v>3391481</v>
      </c>
      <c r="C344" s="66" t="s">
        <v>467</v>
      </c>
      <c r="D344" s="66" t="s">
        <v>256</v>
      </c>
      <c r="E344" s="66" t="s">
        <v>256</v>
      </c>
      <c r="F344" s="66" t="s">
        <v>256</v>
      </c>
      <c r="G344" s="107">
        <v>71421</v>
      </c>
      <c r="H344" s="79" t="s">
        <v>609</v>
      </c>
      <c r="I344" s="79" t="s">
        <v>373</v>
      </c>
      <c r="J344" s="66">
        <f>Tabel32[[#This Row],[Artikelnummer gAvilar]]</f>
        <v>71421</v>
      </c>
      <c r="K344" s="79" t="str">
        <f t="shared" si="56"/>
        <v>8718558714219</v>
      </c>
      <c r="L344" s="79">
        <v>8718558</v>
      </c>
      <c r="M344" s="79">
        <f t="shared" si="57"/>
        <v>32</v>
      </c>
      <c r="N344" s="79">
        <f t="shared" si="58"/>
        <v>96</v>
      </c>
      <c r="O344" s="79">
        <f t="shared" si="59"/>
        <v>25</v>
      </c>
      <c r="P344" s="79">
        <f t="shared" si="60"/>
        <v>121</v>
      </c>
      <c r="Q344" s="79">
        <f t="shared" si="61"/>
        <v>130</v>
      </c>
      <c r="R344" s="79">
        <f t="shared" si="62"/>
        <v>9</v>
      </c>
      <c r="S344" s="126">
        <v>184.8</v>
      </c>
      <c r="T344" s="109" t="s">
        <v>12</v>
      </c>
    </row>
    <row r="345" spans="1:20" s="50" customFormat="1" ht="20.100000000000001" customHeight="1" x14ac:dyDescent="0.2">
      <c r="A345" s="86" t="s">
        <v>365</v>
      </c>
      <c r="B345" s="66" t="s">
        <v>256</v>
      </c>
      <c r="C345" s="73" t="s">
        <v>468</v>
      </c>
      <c r="D345" s="66" t="s">
        <v>256</v>
      </c>
      <c r="E345" s="66" t="s">
        <v>256</v>
      </c>
      <c r="F345" s="66" t="s">
        <v>256</v>
      </c>
      <c r="G345" s="107">
        <v>71493</v>
      </c>
      <c r="H345" s="79" t="s">
        <v>401</v>
      </c>
      <c r="I345" s="79" t="s">
        <v>373</v>
      </c>
      <c r="J345" s="66">
        <f>Tabel32[[#This Row],[Artikelnummer gAvilar]]</f>
        <v>71493</v>
      </c>
      <c r="K345" s="79" t="str">
        <f t="shared" si="56"/>
        <v>8718558714936</v>
      </c>
      <c r="L345" s="79">
        <v>8718558</v>
      </c>
      <c r="M345" s="79">
        <f t="shared" si="57"/>
        <v>34</v>
      </c>
      <c r="N345" s="79">
        <f t="shared" si="58"/>
        <v>102</v>
      </c>
      <c r="O345" s="79">
        <f t="shared" si="59"/>
        <v>32</v>
      </c>
      <c r="P345" s="79">
        <f t="shared" si="60"/>
        <v>134</v>
      </c>
      <c r="Q345" s="79">
        <f t="shared" si="61"/>
        <v>140</v>
      </c>
      <c r="R345" s="79">
        <f t="shared" si="62"/>
        <v>6</v>
      </c>
      <c r="S345" s="126">
        <v>216</v>
      </c>
      <c r="T345" s="109" t="s">
        <v>12</v>
      </c>
    </row>
    <row r="346" spans="1:20" s="50" customFormat="1" ht="20.100000000000001" customHeight="1" x14ac:dyDescent="0.2">
      <c r="A346" s="86">
        <v>3678026</v>
      </c>
      <c r="B346" s="66">
        <v>3390120</v>
      </c>
      <c r="C346" s="73" t="s">
        <v>476</v>
      </c>
      <c r="D346" s="66" t="s">
        <v>256</v>
      </c>
      <c r="E346" s="66" t="s">
        <v>256</v>
      </c>
      <c r="F346" s="66" t="s">
        <v>256</v>
      </c>
      <c r="G346" s="112" t="s">
        <v>368</v>
      </c>
      <c r="H346" s="79" t="s">
        <v>676</v>
      </c>
      <c r="I346" s="79" t="s">
        <v>373</v>
      </c>
      <c r="J346" s="66" t="str">
        <f>Tabel32[[#This Row],[Artikelnummer gAvilar]]</f>
        <v>71950</v>
      </c>
      <c r="K346" s="79" t="str">
        <f t="shared" si="56"/>
        <v>8718558719504</v>
      </c>
      <c r="L346" s="79">
        <v>8718558</v>
      </c>
      <c r="M346" s="79">
        <f t="shared" si="57"/>
        <v>36</v>
      </c>
      <c r="N346" s="79">
        <f t="shared" si="58"/>
        <v>108</v>
      </c>
      <c r="O346" s="79">
        <f t="shared" si="59"/>
        <v>28</v>
      </c>
      <c r="P346" s="79">
        <f t="shared" si="60"/>
        <v>136</v>
      </c>
      <c r="Q346" s="79">
        <f t="shared" si="61"/>
        <v>140</v>
      </c>
      <c r="R346" s="79">
        <f t="shared" si="62"/>
        <v>4</v>
      </c>
      <c r="S346" s="126">
        <v>130.81</v>
      </c>
      <c r="T346" s="109" t="s">
        <v>12</v>
      </c>
    </row>
    <row r="347" spans="1:20" s="50" customFormat="1" ht="20.100000000000001" customHeight="1" x14ac:dyDescent="0.2">
      <c r="A347" s="77">
        <v>1105105</v>
      </c>
      <c r="B347" s="66">
        <v>3390256</v>
      </c>
      <c r="C347" s="66" t="s">
        <v>120</v>
      </c>
      <c r="D347" s="66">
        <v>7510721</v>
      </c>
      <c r="E347" s="66">
        <v>7670114</v>
      </c>
      <c r="F347" s="66" t="s">
        <v>256</v>
      </c>
      <c r="G347" s="107">
        <v>26673</v>
      </c>
      <c r="H347" s="79" t="s">
        <v>599</v>
      </c>
      <c r="I347" s="79" t="s">
        <v>10</v>
      </c>
      <c r="J347" s="66">
        <f>Tabel32[[#This Row],[Artikelnummer gAvilar]]</f>
        <v>26673</v>
      </c>
      <c r="K347" s="79" t="str">
        <f t="shared" si="56"/>
        <v>8718558266732</v>
      </c>
      <c r="L347" s="79">
        <v>8718558</v>
      </c>
      <c r="M347" s="79">
        <f t="shared" si="57"/>
        <v>31</v>
      </c>
      <c r="N347" s="79">
        <f t="shared" si="58"/>
        <v>93</v>
      </c>
      <c r="O347" s="79">
        <f t="shared" si="59"/>
        <v>35</v>
      </c>
      <c r="P347" s="79">
        <f t="shared" si="60"/>
        <v>128</v>
      </c>
      <c r="Q347" s="79">
        <f t="shared" si="61"/>
        <v>130</v>
      </c>
      <c r="R347" s="79">
        <f t="shared" si="62"/>
        <v>2</v>
      </c>
      <c r="S347" s="128">
        <v>15.295499999999999</v>
      </c>
      <c r="T347" s="109" t="s">
        <v>12</v>
      </c>
    </row>
    <row r="348" spans="1:20" s="50" customFormat="1" ht="20.100000000000001" customHeight="1" x14ac:dyDescent="0.2">
      <c r="A348" s="86">
        <v>2190239</v>
      </c>
      <c r="B348" s="66" t="s">
        <v>256</v>
      </c>
      <c r="C348" s="73" t="s">
        <v>465</v>
      </c>
      <c r="D348" s="66" t="s">
        <v>256</v>
      </c>
      <c r="E348" s="66">
        <v>7720772</v>
      </c>
      <c r="F348" s="66" t="s">
        <v>256</v>
      </c>
      <c r="G348" s="107" t="s">
        <v>402</v>
      </c>
      <c r="H348" s="79" t="s">
        <v>610</v>
      </c>
      <c r="I348" s="79" t="s">
        <v>373</v>
      </c>
      <c r="J348" s="66" t="str">
        <f>Tabel32[[#This Row],[Artikelnummer gAvilar]]</f>
        <v>71420</v>
      </c>
      <c r="K348" s="79" t="str">
        <f t="shared" si="56"/>
        <v>8718558714202</v>
      </c>
      <c r="L348" s="79">
        <v>8718558</v>
      </c>
      <c r="M348" s="79">
        <f t="shared" si="57"/>
        <v>31</v>
      </c>
      <c r="N348" s="79">
        <f t="shared" si="58"/>
        <v>93</v>
      </c>
      <c r="O348" s="79">
        <f t="shared" si="59"/>
        <v>25</v>
      </c>
      <c r="P348" s="79">
        <f t="shared" si="60"/>
        <v>118</v>
      </c>
      <c r="Q348" s="79">
        <f t="shared" si="61"/>
        <v>120</v>
      </c>
      <c r="R348" s="79">
        <f t="shared" si="62"/>
        <v>2</v>
      </c>
      <c r="S348" s="126">
        <v>138</v>
      </c>
      <c r="T348" s="109" t="s">
        <v>12</v>
      </c>
    </row>
    <row r="349" spans="1:20" s="50" customFormat="1" ht="20.100000000000001" customHeight="1" x14ac:dyDescent="0.2">
      <c r="A349" s="86">
        <v>2190304</v>
      </c>
      <c r="B349" s="66">
        <v>3391481</v>
      </c>
      <c r="C349" s="66" t="s">
        <v>467</v>
      </c>
      <c r="D349" s="66" t="s">
        <v>256</v>
      </c>
      <c r="E349" s="66" t="s">
        <v>256</v>
      </c>
      <c r="F349" s="66" t="s">
        <v>256</v>
      </c>
      <c r="G349" s="107">
        <v>71421</v>
      </c>
      <c r="H349" s="79" t="s">
        <v>609</v>
      </c>
      <c r="I349" s="79" t="s">
        <v>373</v>
      </c>
      <c r="J349" s="66">
        <f>Tabel32[[#This Row],[Artikelnummer gAvilar]]</f>
        <v>71421</v>
      </c>
      <c r="K349" s="79" t="str">
        <f t="shared" si="56"/>
        <v>8718558714219</v>
      </c>
      <c r="L349" s="79">
        <v>8718558</v>
      </c>
      <c r="M349" s="79">
        <f t="shared" si="57"/>
        <v>32</v>
      </c>
      <c r="N349" s="79">
        <f t="shared" si="58"/>
        <v>96</v>
      </c>
      <c r="O349" s="79">
        <f t="shared" si="59"/>
        <v>25</v>
      </c>
      <c r="P349" s="79">
        <f t="shared" si="60"/>
        <v>121</v>
      </c>
      <c r="Q349" s="79">
        <f t="shared" si="61"/>
        <v>130</v>
      </c>
      <c r="R349" s="79">
        <f t="shared" si="62"/>
        <v>9</v>
      </c>
      <c r="S349" s="126">
        <v>184.8</v>
      </c>
      <c r="T349" s="109" t="s">
        <v>12</v>
      </c>
    </row>
    <row r="350" spans="1:20" s="50" customFormat="1" ht="20.100000000000001" customHeight="1" x14ac:dyDescent="0.2">
      <c r="A350" s="86">
        <v>3678034</v>
      </c>
      <c r="B350" s="66">
        <v>3390121</v>
      </c>
      <c r="C350" s="66" t="s">
        <v>461</v>
      </c>
      <c r="D350" s="66" t="s">
        <v>256</v>
      </c>
      <c r="E350" s="66" t="s">
        <v>256</v>
      </c>
      <c r="F350" s="66" t="s">
        <v>256</v>
      </c>
      <c r="G350" s="112" t="s">
        <v>369</v>
      </c>
      <c r="H350" s="79" t="s">
        <v>677</v>
      </c>
      <c r="I350" s="79" t="s">
        <v>373</v>
      </c>
      <c r="J350" s="66" t="str">
        <f>Tabel32[[#This Row],[Artikelnummer gAvilar]]</f>
        <v>71951</v>
      </c>
      <c r="K350" s="79" t="str">
        <f t="shared" si="56"/>
        <v>8718558719511</v>
      </c>
      <c r="L350" s="79">
        <v>8718558</v>
      </c>
      <c r="M350" s="79">
        <f t="shared" si="57"/>
        <v>37</v>
      </c>
      <c r="N350" s="79">
        <f t="shared" si="58"/>
        <v>111</v>
      </c>
      <c r="O350" s="79">
        <f t="shared" si="59"/>
        <v>28</v>
      </c>
      <c r="P350" s="79">
        <f t="shared" si="60"/>
        <v>139</v>
      </c>
      <c r="Q350" s="79">
        <f t="shared" si="61"/>
        <v>140</v>
      </c>
      <c r="R350" s="79">
        <f t="shared" si="62"/>
        <v>1</v>
      </c>
      <c r="S350" s="126">
        <v>173.04</v>
      </c>
      <c r="T350" s="109" t="s">
        <v>12</v>
      </c>
    </row>
    <row r="351" spans="1:20" s="50" customFormat="1" ht="20.100000000000001" customHeight="1" x14ac:dyDescent="0.2">
      <c r="A351" s="77">
        <v>1105113</v>
      </c>
      <c r="B351" s="66">
        <v>3390257</v>
      </c>
      <c r="C351" s="66" t="s">
        <v>121</v>
      </c>
      <c r="D351" s="66">
        <v>7510722</v>
      </c>
      <c r="E351" s="66">
        <v>7670115</v>
      </c>
      <c r="F351" s="66">
        <v>12188057</v>
      </c>
      <c r="G351" s="107">
        <v>26674</v>
      </c>
      <c r="H351" s="79" t="s">
        <v>600</v>
      </c>
      <c r="I351" s="79" t="s">
        <v>10</v>
      </c>
      <c r="J351" s="66">
        <f>Tabel32[[#This Row],[Artikelnummer gAvilar]]</f>
        <v>26674</v>
      </c>
      <c r="K351" s="79" t="str">
        <f t="shared" si="56"/>
        <v>8718558266749</v>
      </c>
      <c r="L351" s="79">
        <v>8718558</v>
      </c>
      <c r="M351" s="79">
        <f t="shared" si="57"/>
        <v>32</v>
      </c>
      <c r="N351" s="79">
        <f t="shared" si="58"/>
        <v>96</v>
      </c>
      <c r="O351" s="79">
        <f t="shared" si="59"/>
        <v>35</v>
      </c>
      <c r="P351" s="79">
        <f t="shared" si="60"/>
        <v>131</v>
      </c>
      <c r="Q351" s="79">
        <f t="shared" si="61"/>
        <v>140</v>
      </c>
      <c r="R351" s="79">
        <f t="shared" si="62"/>
        <v>9</v>
      </c>
      <c r="S351" s="128">
        <v>21.990500000000001</v>
      </c>
      <c r="T351" s="109" t="s">
        <v>12</v>
      </c>
    </row>
    <row r="352" spans="1:20" s="50" customFormat="1" ht="20.100000000000001" customHeight="1" x14ac:dyDescent="0.2">
      <c r="A352" s="86">
        <v>2190239</v>
      </c>
      <c r="B352" s="66" t="s">
        <v>256</v>
      </c>
      <c r="C352" s="73" t="s">
        <v>465</v>
      </c>
      <c r="D352" s="66" t="s">
        <v>256</v>
      </c>
      <c r="E352" s="66">
        <v>7720772</v>
      </c>
      <c r="F352" s="66" t="s">
        <v>256</v>
      </c>
      <c r="G352" s="107" t="s">
        <v>402</v>
      </c>
      <c r="H352" s="79" t="s">
        <v>610</v>
      </c>
      <c r="I352" s="79" t="s">
        <v>373</v>
      </c>
      <c r="J352" s="66" t="str">
        <f>Tabel32[[#This Row],[Artikelnummer gAvilar]]</f>
        <v>71420</v>
      </c>
      <c r="K352" s="79" t="str">
        <f t="shared" si="56"/>
        <v>8718558714202</v>
      </c>
      <c r="L352" s="79">
        <v>8718558</v>
      </c>
      <c r="M352" s="79">
        <f t="shared" si="57"/>
        <v>31</v>
      </c>
      <c r="N352" s="79">
        <f t="shared" si="58"/>
        <v>93</v>
      </c>
      <c r="O352" s="79">
        <f t="shared" si="59"/>
        <v>25</v>
      </c>
      <c r="P352" s="79">
        <f t="shared" si="60"/>
        <v>118</v>
      </c>
      <c r="Q352" s="79">
        <f t="shared" si="61"/>
        <v>120</v>
      </c>
      <c r="R352" s="79">
        <f t="shared" si="62"/>
        <v>2</v>
      </c>
      <c r="S352" s="126">
        <v>138</v>
      </c>
      <c r="T352" s="109" t="s">
        <v>12</v>
      </c>
    </row>
    <row r="353" spans="1:20" s="50" customFormat="1" ht="20.100000000000001" customHeight="1" x14ac:dyDescent="0.2">
      <c r="A353" s="86">
        <v>2190304</v>
      </c>
      <c r="B353" s="66">
        <v>3391481</v>
      </c>
      <c r="C353" s="66" t="s">
        <v>467</v>
      </c>
      <c r="D353" s="66" t="s">
        <v>256</v>
      </c>
      <c r="E353" s="66" t="s">
        <v>256</v>
      </c>
      <c r="F353" s="66" t="s">
        <v>256</v>
      </c>
      <c r="G353" s="107">
        <v>71421</v>
      </c>
      <c r="H353" s="79" t="s">
        <v>609</v>
      </c>
      <c r="I353" s="79" t="s">
        <v>373</v>
      </c>
      <c r="J353" s="66">
        <f>Tabel32[[#This Row],[Artikelnummer gAvilar]]</f>
        <v>71421</v>
      </c>
      <c r="K353" s="79" t="str">
        <f t="shared" si="56"/>
        <v>8718558714219</v>
      </c>
      <c r="L353" s="79">
        <v>8718558</v>
      </c>
      <c r="M353" s="79">
        <f t="shared" si="57"/>
        <v>32</v>
      </c>
      <c r="N353" s="79">
        <f t="shared" si="58"/>
        <v>96</v>
      </c>
      <c r="O353" s="79">
        <f t="shared" si="59"/>
        <v>25</v>
      </c>
      <c r="P353" s="79">
        <f t="shared" si="60"/>
        <v>121</v>
      </c>
      <c r="Q353" s="79">
        <f t="shared" si="61"/>
        <v>130</v>
      </c>
      <c r="R353" s="79">
        <f t="shared" si="62"/>
        <v>9</v>
      </c>
      <c r="S353" s="126">
        <v>184.8</v>
      </c>
      <c r="T353" s="109" t="s">
        <v>12</v>
      </c>
    </row>
    <row r="354" spans="1:20" s="50" customFormat="1" ht="20.100000000000001" customHeight="1" x14ac:dyDescent="0.2">
      <c r="A354" s="86" t="s">
        <v>365</v>
      </c>
      <c r="B354" s="66" t="s">
        <v>256</v>
      </c>
      <c r="C354" s="73" t="s">
        <v>468</v>
      </c>
      <c r="D354" s="66" t="s">
        <v>256</v>
      </c>
      <c r="E354" s="66" t="s">
        <v>256</v>
      </c>
      <c r="F354" s="66" t="s">
        <v>256</v>
      </c>
      <c r="G354" s="107">
        <v>71493</v>
      </c>
      <c r="H354" s="79" t="s">
        <v>401</v>
      </c>
      <c r="I354" s="79" t="s">
        <v>373</v>
      </c>
      <c r="J354" s="66">
        <f>Tabel32[[#This Row],[Artikelnummer gAvilar]]</f>
        <v>71493</v>
      </c>
      <c r="K354" s="79" t="str">
        <f t="shared" si="56"/>
        <v>8718558714936</v>
      </c>
      <c r="L354" s="79">
        <v>8718558</v>
      </c>
      <c r="M354" s="79">
        <f t="shared" si="57"/>
        <v>34</v>
      </c>
      <c r="N354" s="79">
        <f t="shared" si="58"/>
        <v>102</v>
      </c>
      <c r="O354" s="79">
        <f t="shared" si="59"/>
        <v>32</v>
      </c>
      <c r="P354" s="79">
        <f t="shared" si="60"/>
        <v>134</v>
      </c>
      <c r="Q354" s="79">
        <f t="shared" si="61"/>
        <v>140</v>
      </c>
      <c r="R354" s="79">
        <f t="shared" si="62"/>
        <v>6</v>
      </c>
      <c r="S354" s="126">
        <v>216</v>
      </c>
      <c r="T354" s="109" t="s">
        <v>12</v>
      </c>
    </row>
    <row r="355" spans="1:20" s="50" customFormat="1" ht="20.100000000000001" customHeight="1" x14ac:dyDescent="0.2">
      <c r="A355" s="86">
        <v>787895</v>
      </c>
      <c r="B355" s="66">
        <v>3390127</v>
      </c>
      <c r="C355" s="66" t="s">
        <v>462</v>
      </c>
      <c r="D355" s="66" t="s">
        <v>256</v>
      </c>
      <c r="E355" s="66" t="s">
        <v>256</v>
      </c>
      <c r="F355" s="66" t="s">
        <v>256</v>
      </c>
      <c r="G355" s="112" t="s">
        <v>370</v>
      </c>
      <c r="H355" s="79" t="s">
        <v>678</v>
      </c>
      <c r="I355" s="79" t="s">
        <v>373</v>
      </c>
      <c r="J355" s="66" t="str">
        <f>Tabel32[[#This Row],[Artikelnummer gAvilar]]</f>
        <v>71955</v>
      </c>
      <c r="K355" s="79" t="str">
        <f t="shared" si="56"/>
        <v>8718558719559</v>
      </c>
      <c r="L355" s="79">
        <v>8718558</v>
      </c>
      <c r="M355" s="79">
        <f t="shared" si="57"/>
        <v>41</v>
      </c>
      <c r="N355" s="79">
        <f t="shared" si="58"/>
        <v>123</v>
      </c>
      <c r="O355" s="79">
        <f t="shared" si="59"/>
        <v>28</v>
      </c>
      <c r="P355" s="79">
        <f t="shared" si="60"/>
        <v>151</v>
      </c>
      <c r="Q355" s="79">
        <f t="shared" si="61"/>
        <v>160</v>
      </c>
      <c r="R355" s="79">
        <f t="shared" si="62"/>
        <v>9</v>
      </c>
      <c r="S355" s="126">
        <v>403.76</v>
      </c>
      <c r="T355" s="109" t="s">
        <v>12</v>
      </c>
    </row>
    <row r="356" spans="1:20" s="50" customFormat="1" ht="20.100000000000001" customHeight="1" x14ac:dyDescent="0.2">
      <c r="A356" s="77">
        <v>1105121</v>
      </c>
      <c r="B356" s="66">
        <v>3390258</v>
      </c>
      <c r="C356" s="66" t="s">
        <v>122</v>
      </c>
      <c r="D356" s="66">
        <v>7510723</v>
      </c>
      <c r="E356" s="66">
        <v>7670116</v>
      </c>
      <c r="F356" s="66" t="s">
        <v>256</v>
      </c>
      <c r="G356" s="107">
        <v>26675</v>
      </c>
      <c r="H356" s="79" t="s">
        <v>601</v>
      </c>
      <c r="I356" s="79" t="s">
        <v>10</v>
      </c>
      <c r="J356" s="66">
        <f>Tabel32[[#This Row],[Artikelnummer gAvilar]]</f>
        <v>26675</v>
      </c>
      <c r="K356" s="79" t="str">
        <f t="shared" si="56"/>
        <v>8718558266756</v>
      </c>
      <c r="L356" s="79">
        <v>8718558</v>
      </c>
      <c r="M356" s="79">
        <f t="shared" si="57"/>
        <v>33</v>
      </c>
      <c r="N356" s="79">
        <f t="shared" si="58"/>
        <v>99</v>
      </c>
      <c r="O356" s="79">
        <f t="shared" si="59"/>
        <v>35</v>
      </c>
      <c r="P356" s="79">
        <f t="shared" si="60"/>
        <v>134</v>
      </c>
      <c r="Q356" s="79">
        <f t="shared" si="61"/>
        <v>140</v>
      </c>
      <c r="R356" s="79">
        <f t="shared" si="62"/>
        <v>6</v>
      </c>
      <c r="S356" s="128">
        <v>38.3675</v>
      </c>
      <c r="T356" s="109" t="s">
        <v>12</v>
      </c>
    </row>
    <row r="357" spans="1:20" s="50" customFormat="1" ht="20.100000000000001" customHeight="1" x14ac:dyDescent="0.2">
      <c r="A357" s="86">
        <v>2190239</v>
      </c>
      <c r="B357" s="66" t="s">
        <v>256</v>
      </c>
      <c r="C357" s="73" t="s">
        <v>465</v>
      </c>
      <c r="D357" s="66" t="s">
        <v>256</v>
      </c>
      <c r="E357" s="66">
        <v>7720772</v>
      </c>
      <c r="F357" s="66" t="s">
        <v>256</v>
      </c>
      <c r="G357" s="107" t="s">
        <v>402</v>
      </c>
      <c r="H357" s="79" t="s">
        <v>610</v>
      </c>
      <c r="I357" s="79" t="s">
        <v>373</v>
      </c>
      <c r="J357" s="66" t="str">
        <f>Tabel32[[#This Row],[Artikelnummer gAvilar]]</f>
        <v>71420</v>
      </c>
      <c r="K357" s="79" t="str">
        <f t="shared" si="56"/>
        <v>8718558714202</v>
      </c>
      <c r="L357" s="79">
        <v>8718558</v>
      </c>
      <c r="M357" s="79">
        <f t="shared" si="57"/>
        <v>31</v>
      </c>
      <c r="N357" s="79">
        <f t="shared" si="58"/>
        <v>93</v>
      </c>
      <c r="O357" s="79">
        <f t="shared" si="59"/>
        <v>25</v>
      </c>
      <c r="P357" s="79">
        <f t="shared" si="60"/>
        <v>118</v>
      </c>
      <c r="Q357" s="79">
        <f t="shared" si="61"/>
        <v>120</v>
      </c>
      <c r="R357" s="79">
        <f t="shared" si="62"/>
        <v>2</v>
      </c>
      <c r="S357" s="126">
        <v>138</v>
      </c>
      <c r="T357" s="109" t="s">
        <v>12</v>
      </c>
    </row>
    <row r="358" spans="1:20" s="50" customFormat="1" ht="20.100000000000001" customHeight="1" x14ac:dyDescent="0.2">
      <c r="A358" s="86">
        <v>2190304</v>
      </c>
      <c r="B358" s="66">
        <v>3391481</v>
      </c>
      <c r="C358" s="66" t="s">
        <v>467</v>
      </c>
      <c r="D358" s="66" t="s">
        <v>256</v>
      </c>
      <c r="E358" s="66" t="s">
        <v>256</v>
      </c>
      <c r="F358" s="66" t="s">
        <v>256</v>
      </c>
      <c r="G358" s="107">
        <v>71421</v>
      </c>
      <c r="H358" s="79" t="s">
        <v>609</v>
      </c>
      <c r="I358" s="79" t="s">
        <v>373</v>
      </c>
      <c r="J358" s="66">
        <f>Tabel32[[#This Row],[Artikelnummer gAvilar]]</f>
        <v>71421</v>
      </c>
      <c r="K358" s="79" t="str">
        <f t="shared" si="56"/>
        <v>8718558714219</v>
      </c>
      <c r="L358" s="79">
        <v>8718558</v>
      </c>
      <c r="M358" s="79">
        <f t="shared" si="57"/>
        <v>32</v>
      </c>
      <c r="N358" s="79">
        <f t="shared" si="58"/>
        <v>96</v>
      </c>
      <c r="O358" s="79">
        <f t="shared" si="59"/>
        <v>25</v>
      </c>
      <c r="P358" s="79">
        <f t="shared" si="60"/>
        <v>121</v>
      </c>
      <c r="Q358" s="79">
        <f t="shared" si="61"/>
        <v>130</v>
      </c>
      <c r="R358" s="79">
        <f t="shared" si="62"/>
        <v>9</v>
      </c>
      <c r="S358" s="126">
        <v>184.8</v>
      </c>
      <c r="T358" s="109" t="s">
        <v>12</v>
      </c>
    </row>
    <row r="359" spans="1:20" s="50" customFormat="1" ht="20.100000000000001" customHeight="1" x14ac:dyDescent="0.2">
      <c r="A359" s="86" t="s">
        <v>365</v>
      </c>
      <c r="B359" s="66" t="s">
        <v>256</v>
      </c>
      <c r="C359" s="73" t="s">
        <v>468</v>
      </c>
      <c r="D359" s="66" t="s">
        <v>256</v>
      </c>
      <c r="E359" s="66" t="s">
        <v>256</v>
      </c>
      <c r="F359" s="66" t="s">
        <v>256</v>
      </c>
      <c r="G359" s="107">
        <v>71493</v>
      </c>
      <c r="H359" s="79" t="s">
        <v>401</v>
      </c>
      <c r="I359" s="79" t="s">
        <v>373</v>
      </c>
      <c r="J359" s="66">
        <f>Tabel32[[#This Row],[Artikelnummer gAvilar]]</f>
        <v>71493</v>
      </c>
      <c r="K359" s="79" t="str">
        <f t="shared" si="56"/>
        <v>8718558714936</v>
      </c>
      <c r="L359" s="79">
        <v>8718558</v>
      </c>
      <c r="M359" s="79">
        <f t="shared" si="57"/>
        <v>34</v>
      </c>
      <c r="N359" s="79">
        <f t="shared" si="58"/>
        <v>102</v>
      </c>
      <c r="O359" s="79">
        <f t="shared" si="59"/>
        <v>32</v>
      </c>
      <c r="P359" s="79">
        <f t="shared" si="60"/>
        <v>134</v>
      </c>
      <c r="Q359" s="79">
        <f t="shared" si="61"/>
        <v>140</v>
      </c>
      <c r="R359" s="79">
        <f t="shared" si="62"/>
        <v>6</v>
      </c>
      <c r="S359" s="126">
        <v>216</v>
      </c>
      <c r="T359" s="109" t="s">
        <v>12</v>
      </c>
    </row>
    <row r="360" spans="1:20" s="50" customFormat="1" ht="20.100000000000001" customHeight="1" x14ac:dyDescent="0.2">
      <c r="A360" s="86">
        <v>787903</v>
      </c>
      <c r="B360" s="66">
        <v>3390128</v>
      </c>
      <c r="C360" s="66" t="s">
        <v>460</v>
      </c>
      <c r="D360" s="66" t="s">
        <v>256</v>
      </c>
      <c r="E360" s="66" t="s">
        <v>256</v>
      </c>
      <c r="F360" s="66" t="s">
        <v>256</v>
      </c>
      <c r="G360" s="112" t="s">
        <v>371</v>
      </c>
      <c r="H360" s="79" t="s">
        <v>679</v>
      </c>
      <c r="I360" s="79" t="s">
        <v>373</v>
      </c>
      <c r="J360" s="66" t="str">
        <f>Tabel32[[#This Row],[Artikelnummer gAvilar]]</f>
        <v>71956</v>
      </c>
      <c r="K360" s="79" t="str">
        <f t="shared" si="56"/>
        <v>8718558719566</v>
      </c>
      <c r="L360" s="79">
        <v>8718558</v>
      </c>
      <c r="M360" s="79">
        <f t="shared" si="57"/>
        <v>42</v>
      </c>
      <c r="N360" s="79">
        <f t="shared" si="58"/>
        <v>126</v>
      </c>
      <c r="O360" s="79">
        <f t="shared" si="59"/>
        <v>28</v>
      </c>
      <c r="P360" s="79">
        <f t="shared" si="60"/>
        <v>154</v>
      </c>
      <c r="Q360" s="79">
        <f t="shared" si="61"/>
        <v>160</v>
      </c>
      <c r="R360" s="79">
        <f t="shared" si="62"/>
        <v>6</v>
      </c>
      <c r="S360" s="126">
        <v>426.935</v>
      </c>
      <c r="T360" s="109" t="s">
        <v>12</v>
      </c>
    </row>
    <row r="361" spans="1:20" s="50" customFormat="1" ht="20.100000000000001" customHeight="1" x14ac:dyDescent="0.2">
      <c r="A361" s="77">
        <v>1105139</v>
      </c>
      <c r="B361" s="66">
        <v>3390259</v>
      </c>
      <c r="C361" s="66" t="s">
        <v>123</v>
      </c>
      <c r="D361" s="66">
        <v>7510724</v>
      </c>
      <c r="E361" s="66">
        <v>7670117</v>
      </c>
      <c r="F361" s="66" t="s">
        <v>256</v>
      </c>
      <c r="G361" s="107">
        <v>26676</v>
      </c>
      <c r="H361" s="79" t="s">
        <v>602</v>
      </c>
      <c r="I361" s="79" t="s">
        <v>10</v>
      </c>
      <c r="J361" s="66">
        <f>Tabel32[[#This Row],[Artikelnummer gAvilar]]</f>
        <v>26676</v>
      </c>
      <c r="K361" s="79" t="str">
        <f t="shared" si="56"/>
        <v>8718558266763</v>
      </c>
      <c r="L361" s="79">
        <v>8718558</v>
      </c>
      <c r="M361" s="79">
        <f t="shared" si="57"/>
        <v>34</v>
      </c>
      <c r="N361" s="79">
        <f t="shared" si="58"/>
        <v>102</v>
      </c>
      <c r="O361" s="79">
        <f t="shared" si="59"/>
        <v>35</v>
      </c>
      <c r="P361" s="79">
        <f t="shared" si="60"/>
        <v>137</v>
      </c>
      <c r="Q361" s="79">
        <f t="shared" si="61"/>
        <v>140</v>
      </c>
      <c r="R361" s="79">
        <f t="shared" si="62"/>
        <v>3</v>
      </c>
      <c r="S361" s="128">
        <v>67.722499999999997</v>
      </c>
      <c r="T361" s="109" t="s">
        <v>12</v>
      </c>
    </row>
    <row r="362" spans="1:20" s="50" customFormat="1" ht="20.100000000000001" customHeight="1" x14ac:dyDescent="0.2">
      <c r="A362" s="86">
        <v>2190239</v>
      </c>
      <c r="B362" s="66" t="s">
        <v>256</v>
      </c>
      <c r="C362" s="73" t="s">
        <v>465</v>
      </c>
      <c r="D362" s="66" t="s">
        <v>256</v>
      </c>
      <c r="E362" s="66">
        <v>7720772</v>
      </c>
      <c r="F362" s="66" t="s">
        <v>256</v>
      </c>
      <c r="G362" s="107" t="s">
        <v>402</v>
      </c>
      <c r="H362" s="79" t="s">
        <v>610</v>
      </c>
      <c r="I362" s="79" t="s">
        <v>373</v>
      </c>
      <c r="J362" s="66" t="str">
        <f>Tabel32[[#This Row],[Artikelnummer gAvilar]]</f>
        <v>71420</v>
      </c>
      <c r="K362" s="79" t="str">
        <f t="shared" si="56"/>
        <v>8718558714202</v>
      </c>
      <c r="L362" s="79">
        <v>8718558</v>
      </c>
      <c r="M362" s="79">
        <f t="shared" si="57"/>
        <v>31</v>
      </c>
      <c r="N362" s="79">
        <f t="shared" si="58"/>
        <v>93</v>
      </c>
      <c r="O362" s="79">
        <f t="shared" si="59"/>
        <v>25</v>
      </c>
      <c r="P362" s="79">
        <f t="shared" si="60"/>
        <v>118</v>
      </c>
      <c r="Q362" s="79">
        <f t="shared" si="61"/>
        <v>120</v>
      </c>
      <c r="R362" s="79">
        <f t="shared" si="62"/>
        <v>2</v>
      </c>
      <c r="S362" s="126">
        <v>138</v>
      </c>
      <c r="T362" s="109" t="s">
        <v>12</v>
      </c>
    </row>
    <row r="363" spans="1:20" s="50" customFormat="1" ht="20.100000000000001" customHeight="1" x14ac:dyDescent="0.2">
      <c r="A363" s="86">
        <v>2190304</v>
      </c>
      <c r="B363" s="66">
        <v>3391481</v>
      </c>
      <c r="C363" s="66" t="s">
        <v>467</v>
      </c>
      <c r="D363" s="66" t="s">
        <v>256</v>
      </c>
      <c r="E363" s="66" t="s">
        <v>256</v>
      </c>
      <c r="F363" s="66" t="s">
        <v>256</v>
      </c>
      <c r="G363" s="107">
        <v>71421</v>
      </c>
      <c r="H363" s="79" t="s">
        <v>609</v>
      </c>
      <c r="I363" s="79" t="s">
        <v>373</v>
      </c>
      <c r="J363" s="66">
        <f>Tabel32[[#This Row],[Artikelnummer gAvilar]]</f>
        <v>71421</v>
      </c>
      <c r="K363" s="79" t="str">
        <f t="shared" si="56"/>
        <v>8718558714219</v>
      </c>
      <c r="L363" s="79">
        <v>8718558</v>
      </c>
      <c r="M363" s="79">
        <f t="shared" si="57"/>
        <v>32</v>
      </c>
      <c r="N363" s="79">
        <f t="shared" si="58"/>
        <v>96</v>
      </c>
      <c r="O363" s="79">
        <f t="shared" si="59"/>
        <v>25</v>
      </c>
      <c r="P363" s="79">
        <f t="shared" si="60"/>
        <v>121</v>
      </c>
      <c r="Q363" s="79">
        <f t="shared" si="61"/>
        <v>130</v>
      </c>
      <c r="R363" s="79">
        <f t="shared" si="62"/>
        <v>9</v>
      </c>
      <c r="S363" s="126">
        <v>184.8</v>
      </c>
      <c r="T363" s="109" t="s">
        <v>12</v>
      </c>
    </row>
    <row r="364" spans="1:20" s="50" customFormat="1" ht="20.100000000000001" customHeight="1" x14ac:dyDescent="0.2">
      <c r="A364" s="86" t="s">
        <v>365</v>
      </c>
      <c r="B364" s="66" t="s">
        <v>256</v>
      </c>
      <c r="C364" s="73" t="s">
        <v>468</v>
      </c>
      <c r="D364" s="66" t="s">
        <v>256</v>
      </c>
      <c r="E364" s="66" t="s">
        <v>256</v>
      </c>
      <c r="F364" s="66" t="s">
        <v>256</v>
      </c>
      <c r="G364" s="107">
        <v>71493</v>
      </c>
      <c r="H364" s="79" t="s">
        <v>401</v>
      </c>
      <c r="I364" s="79" t="s">
        <v>373</v>
      </c>
      <c r="J364" s="66">
        <f>Tabel32[[#This Row],[Artikelnummer gAvilar]]</f>
        <v>71493</v>
      </c>
      <c r="K364" s="79" t="str">
        <f t="shared" si="56"/>
        <v>8718558714936</v>
      </c>
      <c r="L364" s="79">
        <v>8718558</v>
      </c>
      <c r="M364" s="79">
        <f t="shared" si="57"/>
        <v>34</v>
      </c>
      <c r="N364" s="79">
        <f t="shared" si="58"/>
        <v>102</v>
      </c>
      <c r="O364" s="79">
        <f t="shared" si="59"/>
        <v>32</v>
      </c>
      <c r="P364" s="79">
        <f t="shared" si="60"/>
        <v>134</v>
      </c>
      <c r="Q364" s="79">
        <f t="shared" si="61"/>
        <v>140</v>
      </c>
      <c r="R364" s="79">
        <f t="shared" si="62"/>
        <v>6</v>
      </c>
      <c r="S364" s="126">
        <v>216</v>
      </c>
      <c r="T364" s="109" t="s">
        <v>12</v>
      </c>
    </row>
    <row r="365" spans="1:20" s="50" customFormat="1" ht="20.100000000000001" customHeight="1" x14ac:dyDescent="0.2">
      <c r="A365" s="86">
        <v>787861</v>
      </c>
      <c r="B365" s="66">
        <v>3390133</v>
      </c>
      <c r="C365" s="66" t="s">
        <v>463</v>
      </c>
      <c r="D365" s="66" t="s">
        <v>256</v>
      </c>
      <c r="E365" s="66" t="s">
        <v>256</v>
      </c>
      <c r="F365" s="66" t="s">
        <v>256</v>
      </c>
      <c r="G365" s="112" t="s">
        <v>372</v>
      </c>
      <c r="H365" s="79" t="s">
        <v>680</v>
      </c>
      <c r="I365" s="79" t="s">
        <v>373</v>
      </c>
      <c r="J365" s="66" t="str">
        <f>Tabel32[[#This Row],[Artikelnummer gAvilar]]</f>
        <v>71957</v>
      </c>
      <c r="K365" s="79" t="str">
        <f t="shared" si="56"/>
        <v>8718558719573</v>
      </c>
      <c r="L365" s="79">
        <v>8718558</v>
      </c>
      <c r="M365" s="79">
        <f t="shared" si="57"/>
        <v>43</v>
      </c>
      <c r="N365" s="79">
        <f t="shared" si="58"/>
        <v>129</v>
      </c>
      <c r="O365" s="79">
        <f t="shared" si="59"/>
        <v>28</v>
      </c>
      <c r="P365" s="79">
        <f t="shared" si="60"/>
        <v>157</v>
      </c>
      <c r="Q365" s="79">
        <f t="shared" si="61"/>
        <v>160</v>
      </c>
      <c r="R365" s="79">
        <f t="shared" si="62"/>
        <v>3</v>
      </c>
      <c r="S365" s="126">
        <v>655.08000000000004</v>
      </c>
      <c r="T365" s="109" t="s">
        <v>12</v>
      </c>
    </row>
    <row r="366" spans="1:20" s="50" customFormat="1" ht="20.100000000000001" customHeight="1" x14ac:dyDescent="0.2">
      <c r="A366" s="77">
        <v>1105147</v>
      </c>
      <c r="B366" s="66">
        <v>3390260</v>
      </c>
      <c r="C366" s="66" t="s">
        <v>124</v>
      </c>
      <c r="D366" s="66">
        <v>7510725</v>
      </c>
      <c r="E366" s="66">
        <v>7670118</v>
      </c>
      <c r="F366" s="66" t="s">
        <v>256</v>
      </c>
      <c r="G366" s="107">
        <v>26677</v>
      </c>
      <c r="H366" s="79" t="s">
        <v>603</v>
      </c>
      <c r="I366" s="79" t="s">
        <v>10</v>
      </c>
      <c r="J366" s="66">
        <f>Tabel32[[#This Row],[Artikelnummer gAvilar]]</f>
        <v>26677</v>
      </c>
      <c r="K366" s="79" t="str">
        <f t="shared" si="56"/>
        <v>8718558266770</v>
      </c>
      <c r="L366" s="79">
        <v>8718558</v>
      </c>
      <c r="M366" s="79">
        <f t="shared" si="57"/>
        <v>35</v>
      </c>
      <c r="N366" s="79">
        <f t="shared" si="58"/>
        <v>105</v>
      </c>
      <c r="O366" s="79">
        <f t="shared" si="59"/>
        <v>35</v>
      </c>
      <c r="P366" s="79">
        <f t="shared" si="60"/>
        <v>140</v>
      </c>
      <c r="Q366" s="79">
        <f t="shared" si="61"/>
        <v>140</v>
      </c>
      <c r="R366" s="79">
        <f t="shared" si="62"/>
        <v>0</v>
      </c>
      <c r="S366" s="128">
        <v>114.1755</v>
      </c>
      <c r="T366" s="109" t="s">
        <v>12</v>
      </c>
    </row>
    <row r="367" spans="1:20" s="50" customFormat="1" ht="20.100000000000001" customHeight="1" x14ac:dyDescent="0.2">
      <c r="A367" s="86">
        <v>2190239</v>
      </c>
      <c r="B367" s="66" t="s">
        <v>256</v>
      </c>
      <c r="C367" s="73" t="s">
        <v>465</v>
      </c>
      <c r="D367" s="66" t="s">
        <v>256</v>
      </c>
      <c r="E367" s="66">
        <v>7720772</v>
      </c>
      <c r="F367" s="66" t="s">
        <v>256</v>
      </c>
      <c r="G367" s="107" t="s">
        <v>402</v>
      </c>
      <c r="H367" s="79" t="s">
        <v>610</v>
      </c>
      <c r="I367" s="79" t="s">
        <v>373</v>
      </c>
      <c r="J367" s="66" t="str">
        <f>Tabel32[[#This Row],[Artikelnummer gAvilar]]</f>
        <v>71420</v>
      </c>
      <c r="K367" s="79" t="str">
        <f t="shared" si="56"/>
        <v>8718558714202</v>
      </c>
      <c r="L367" s="79">
        <v>8718558</v>
      </c>
      <c r="M367" s="79">
        <f t="shared" si="57"/>
        <v>31</v>
      </c>
      <c r="N367" s="79">
        <f t="shared" si="58"/>
        <v>93</v>
      </c>
      <c r="O367" s="79">
        <f t="shared" si="59"/>
        <v>25</v>
      </c>
      <c r="P367" s="79">
        <f t="shared" si="60"/>
        <v>118</v>
      </c>
      <c r="Q367" s="79">
        <f t="shared" si="61"/>
        <v>120</v>
      </c>
      <c r="R367" s="79">
        <f t="shared" si="62"/>
        <v>2</v>
      </c>
      <c r="S367" s="126">
        <v>138</v>
      </c>
      <c r="T367" s="109" t="s">
        <v>12</v>
      </c>
    </row>
    <row r="368" spans="1:20" s="50" customFormat="1" ht="20.100000000000001" customHeight="1" x14ac:dyDescent="0.2">
      <c r="A368" s="86">
        <v>2190304</v>
      </c>
      <c r="B368" s="66">
        <v>3391481</v>
      </c>
      <c r="C368" s="66" t="s">
        <v>467</v>
      </c>
      <c r="D368" s="66" t="s">
        <v>256</v>
      </c>
      <c r="E368" s="66" t="s">
        <v>256</v>
      </c>
      <c r="F368" s="66" t="s">
        <v>256</v>
      </c>
      <c r="G368" s="107">
        <v>71421</v>
      </c>
      <c r="H368" s="79" t="s">
        <v>609</v>
      </c>
      <c r="I368" s="79" t="s">
        <v>373</v>
      </c>
      <c r="J368" s="66">
        <f>Tabel32[[#This Row],[Artikelnummer gAvilar]]</f>
        <v>71421</v>
      </c>
      <c r="K368" s="79" t="str">
        <f t="shared" si="56"/>
        <v>8718558714219</v>
      </c>
      <c r="L368" s="79">
        <v>8718558</v>
      </c>
      <c r="M368" s="79">
        <f t="shared" si="57"/>
        <v>32</v>
      </c>
      <c r="N368" s="79">
        <f t="shared" si="58"/>
        <v>96</v>
      </c>
      <c r="O368" s="79">
        <f t="shared" si="59"/>
        <v>25</v>
      </c>
      <c r="P368" s="79">
        <f t="shared" si="60"/>
        <v>121</v>
      </c>
      <c r="Q368" s="79">
        <f t="shared" si="61"/>
        <v>130</v>
      </c>
      <c r="R368" s="79">
        <f t="shared" si="62"/>
        <v>9</v>
      </c>
      <c r="S368" s="126">
        <v>184.8</v>
      </c>
      <c r="T368" s="109" t="s">
        <v>12</v>
      </c>
    </row>
    <row r="369" spans="1:20" s="50" customFormat="1" ht="20.100000000000001" customHeight="1" x14ac:dyDescent="0.2">
      <c r="A369" s="86" t="s">
        <v>365</v>
      </c>
      <c r="B369" s="66">
        <v>3090122</v>
      </c>
      <c r="C369" s="66" t="s">
        <v>459</v>
      </c>
      <c r="D369" s="66" t="s">
        <v>256</v>
      </c>
      <c r="E369" s="66" t="s">
        <v>256</v>
      </c>
      <c r="F369" s="66" t="s">
        <v>256</v>
      </c>
      <c r="G369" s="112">
        <v>71949</v>
      </c>
      <c r="H369" s="79" t="s">
        <v>430</v>
      </c>
      <c r="I369" s="79" t="s">
        <v>373</v>
      </c>
      <c r="J369" s="66">
        <f>Tabel32[[#This Row],[Artikelnummer gAvilar]]</f>
        <v>71949</v>
      </c>
      <c r="K369" s="79" t="str">
        <f t="shared" si="56"/>
        <v>8718558719498</v>
      </c>
      <c r="L369" s="79">
        <v>8718558</v>
      </c>
      <c r="M369" s="79">
        <f t="shared" si="57"/>
        <v>45</v>
      </c>
      <c r="N369" s="79">
        <f t="shared" si="58"/>
        <v>135</v>
      </c>
      <c r="O369" s="79">
        <f t="shared" si="59"/>
        <v>27</v>
      </c>
      <c r="P369" s="79">
        <f t="shared" si="60"/>
        <v>162</v>
      </c>
      <c r="Q369" s="79">
        <f t="shared" si="61"/>
        <v>170</v>
      </c>
      <c r="R369" s="79">
        <f t="shared" si="62"/>
        <v>8</v>
      </c>
      <c r="S369" s="126">
        <v>150</v>
      </c>
      <c r="T369" s="109" t="s">
        <v>12</v>
      </c>
    </row>
    <row r="370" spans="1:20" s="50" customFormat="1" ht="20.100000000000001" customHeight="1" x14ac:dyDescent="0.2">
      <c r="A370" s="77">
        <v>1105105</v>
      </c>
      <c r="B370" s="66">
        <v>3390256</v>
      </c>
      <c r="C370" s="66" t="s">
        <v>120</v>
      </c>
      <c r="D370" s="66">
        <v>7510721</v>
      </c>
      <c r="E370" s="66">
        <v>7670114</v>
      </c>
      <c r="F370" s="66" t="s">
        <v>256</v>
      </c>
      <c r="G370" s="107">
        <v>26673</v>
      </c>
      <c r="H370" s="79" t="s">
        <v>599</v>
      </c>
      <c r="I370" s="79" t="s">
        <v>10</v>
      </c>
      <c r="J370" s="66">
        <f>Tabel32[[#This Row],[Artikelnummer gAvilar]]</f>
        <v>26673</v>
      </c>
      <c r="K370" s="79" t="str">
        <f t="shared" si="56"/>
        <v>8718558266732</v>
      </c>
      <c r="L370" s="79">
        <v>8718558</v>
      </c>
      <c r="M370" s="79">
        <f t="shared" si="57"/>
        <v>31</v>
      </c>
      <c r="N370" s="79">
        <f t="shared" si="58"/>
        <v>93</v>
      </c>
      <c r="O370" s="79">
        <f t="shared" si="59"/>
        <v>35</v>
      </c>
      <c r="P370" s="79">
        <f t="shared" si="60"/>
        <v>128</v>
      </c>
      <c r="Q370" s="79">
        <f t="shared" si="61"/>
        <v>130</v>
      </c>
      <c r="R370" s="79">
        <f t="shared" si="62"/>
        <v>2</v>
      </c>
      <c r="S370" s="128">
        <v>15.295499999999999</v>
      </c>
      <c r="T370" s="109" t="s">
        <v>12</v>
      </c>
    </row>
    <row r="371" spans="1:20" s="50" customFormat="1" ht="20.100000000000001" customHeight="1" x14ac:dyDescent="0.2">
      <c r="A371" s="86">
        <v>2190239</v>
      </c>
      <c r="B371" s="66" t="s">
        <v>256</v>
      </c>
      <c r="C371" s="73" t="s">
        <v>465</v>
      </c>
      <c r="D371" s="66" t="s">
        <v>256</v>
      </c>
      <c r="E371" s="66">
        <v>7720772</v>
      </c>
      <c r="F371" s="66" t="s">
        <v>256</v>
      </c>
      <c r="G371" s="107" t="s">
        <v>402</v>
      </c>
      <c r="H371" s="79" t="s">
        <v>610</v>
      </c>
      <c r="I371" s="79" t="s">
        <v>373</v>
      </c>
      <c r="J371" s="66" t="str">
        <f>Tabel32[[#This Row],[Artikelnummer gAvilar]]</f>
        <v>71420</v>
      </c>
      <c r="K371" s="79" t="str">
        <f t="shared" si="56"/>
        <v>8718558714202</v>
      </c>
      <c r="L371" s="79">
        <v>8718558</v>
      </c>
      <c r="M371" s="79">
        <f t="shared" si="57"/>
        <v>31</v>
      </c>
      <c r="N371" s="79">
        <f t="shared" si="58"/>
        <v>93</v>
      </c>
      <c r="O371" s="79">
        <f t="shared" si="59"/>
        <v>25</v>
      </c>
      <c r="P371" s="79">
        <f t="shared" si="60"/>
        <v>118</v>
      </c>
      <c r="Q371" s="79">
        <f t="shared" si="61"/>
        <v>120</v>
      </c>
      <c r="R371" s="79">
        <f t="shared" si="62"/>
        <v>2</v>
      </c>
      <c r="S371" s="126">
        <v>138</v>
      </c>
      <c r="T371" s="109" t="s">
        <v>12</v>
      </c>
    </row>
    <row r="372" spans="1:20" s="50" customFormat="1" ht="20.100000000000001" customHeight="1" x14ac:dyDescent="0.2">
      <c r="A372" s="86">
        <v>2190304</v>
      </c>
      <c r="B372" s="66">
        <v>3391481</v>
      </c>
      <c r="C372" s="66" t="s">
        <v>467</v>
      </c>
      <c r="D372" s="66" t="s">
        <v>256</v>
      </c>
      <c r="E372" s="66" t="s">
        <v>256</v>
      </c>
      <c r="F372" s="66" t="s">
        <v>256</v>
      </c>
      <c r="G372" s="107">
        <v>71421</v>
      </c>
      <c r="H372" s="79" t="s">
        <v>609</v>
      </c>
      <c r="I372" s="79" t="s">
        <v>373</v>
      </c>
      <c r="J372" s="66">
        <f>Tabel32[[#This Row],[Artikelnummer gAvilar]]</f>
        <v>71421</v>
      </c>
      <c r="K372" s="79" t="str">
        <f t="shared" si="56"/>
        <v>8718558714219</v>
      </c>
      <c r="L372" s="79">
        <v>8718558</v>
      </c>
      <c r="M372" s="79">
        <f t="shared" si="57"/>
        <v>32</v>
      </c>
      <c r="N372" s="79">
        <f t="shared" si="58"/>
        <v>96</v>
      </c>
      <c r="O372" s="79">
        <f t="shared" si="59"/>
        <v>25</v>
      </c>
      <c r="P372" s="79">
        <f t="shared" si="60"/>
        <v>121</v>
      </c>
      <c r="Q372" s="79">
        <f t="shared" si="61"/>
        <v>130</v>
      </c>
      <c r="R372" s="79">
        <f t="shared" si="62"/>
        <v>9</v>
      </c>
      <c r="S372" s="126">
        <v>184.8</v>
      </c>
      <c r="T372" s="109" t="s">
        <v>12</v>
      </c>
    </row>
    <row r="373" spans="1:20" s="50" customFormat="1" ht="20.100000000000001" customHeight="1" x14ac:dyDescent="0.2">
      <c r="A373" s="86" t="s">
        <v>365</v>
      </c>
      <c r="B373" s="66" t="s">
        <v>256</v>
      </c>
      <c r="C373" s="73" t="s">
        <v>468</v>
      </c>
      <c r="D373" s="66" t="s">
        <v>256</v>
      </c>
      <c r="E373" s="66" t="s">
        <v>256</v>
      </c>
      <c r="F373" s="66" t="s">
        <v>256</v>
      </c>
      <c r="G373" s="107">
        <v>71493</v>
      </c>
      <c r="H373" s="79" t="s">
        <v>401</v>
      </c>
      <c r="I373" s="79" t="s">
        <v>373</v>
      </c>
      <c r="J373" s="66">
        <f>Tabel32[[#This Row],[Artikelnummer gAvilar]]</f>
        <v>71493</v>
      </c>
      <c r="K373" s="79" t="str">
        <f t="shared" si="56"/>
        <v>8718558714936</v>
      </c>
      <c r="L373" s="79">
        <v>8718558</v>
      </c>
      <c r="M373" s="79">
        <f t="shared" si="57"/>
        <v>34</v>
      </c>
      <c r="N373" s="79">
        <f t="shared" si="58"/>
        <v>102</v>
      </c>
      <c r="O373" s="79">
        <f t="shared" si="59"/>
        <v>32</v>
      </c>
      <c r="P373" s="79">
        <f t="shared" si="60"/>
        <v>134</v>
      </c>
      <c r="Q373" s="79">
        <f t="shared" si="61"/>
        <v>140</v>
      </c>
      <c r="R373" s="79">
        <f t="shared" si="62"/>
        <v>6</v>
      </c>
      <c r="S373" s="126">
        <v>216</v>
      </c>
      <c r="T373" s="109" t="s">
        <v>12</v>
      </c>
    </row>
    <row r="374" spans="1:20" s="50" customFormat="1" ht="20.100000000000001" customHeight="1" x14ac:dyDescent="0.2">
      <c r="A374" s="86" t="s">
        <v>365</v>
      </c>
      <c r="B374" s="66" t="s">
        <v>256</v>
      </c>
      <c r="C374" s="66" t="s">
        <v>464</v>
      </c>
      <c r="D374" s="66" t="s">
        <v>256</v>
      </c>
      <c r="E374" s="66" t="s">
        <v>256</v>
      </c>
      <c r="F374" s="66" t="s">
        <v>256</v>
      </c>
      <c r="G374" s="112">
        <v>72243</v>
      </c>
      <c r="H374" s="79" t="s">
        <v>431</v>
      </c>
      <c r="I374" s="79" t="s">
        <v>373</v>
      </c>
      <c r="J374" s="66">
        <f>Tabel32[[#This Row],[Artikelnummer gAvilar]]</f>
        <v>72243</v>
      </c>
      <c r="K374" s="79" t="str">
        <f t="shared" si="56"/>
        <v>8718558722436</v>
      </c>
      <c r="L374" s="79">
        <v>8718558</v>
      </c>
      <c r="M374" s="79">
        <f t="shared" si="57"/>
        <v>32</v>
      </c>
      <c r="N374" s="79">
        <f t="shared" si="58"/>
        <v>96</v>
      </c>
      <c r="O374" s="79">
        <f t="shared" si="59"/>
        <v>28</v>
      </c>
      <c r="P374" s="79">
        <f t="shared" si="60"/>
        <v>124</v>
      </c>
      <c r="Q374" s="79">
        <f t="shared" si="61"/>
        <v>130</v>
      </c>
      <c r="R374" s="79">
        <f t="shared" si="62"/>
        <v>6</v>
      </c>
      <c r="S374" s="126">
        <v>204.97</v>
      </c>
      <c r="T374" s="109" t="s">
        <v>12</v>
      </c>
    </row>
    <row r="375" spans="1:20" s="50" customFormat="1" ht="20.100000000000001" customHeight="1" x14ac:dyDescent="0.2">
      <c r="A375" s="77">
        <v>1105113</v>
      </c>
      <c r="B375" s="66">
        <v>3390257</v>
      </c>
      <c r="C375" s="66" t="s">
        <v>121</v>
      </c>
      <c r="D375" s="66">
        <v>7510722</v>
      </c>
      <c r="E375" s="66">
        <v>7670115</v>
      </c>
      <c r="F375" s="66">
        <v>12188057</v>
      </c>
      <c r="G375" s="107">
        <v>26674</v>
      </c>
      <c r="H375" s="79" t="s">
        <v>600</v>
      </c>
      <c r="I375" s="79" t="s">
        <v>10</v>
      </c>
      <c r="J375" s="66">
        <f>Tabel32[[#This Row],[Artikelnummer gAvilar]]</f>
        <v>26674</v>
      </c>
      <c r="K375" s="79" t="str">
        <f t="shared" si="56"/>
        <v>8718558266749</v>
      </c>
      <c r="L375" s="79">
        <v>8718558</v>
      </c>
      <c r="M375" s="79">
        <f t="shared" si="57"/>
        <v>32</v>
      </c>
      <c r="N375" s="79">
        <f t="shared" si="58"/>
        <v>96</v>
      </c>
      <c r="O375" s="79">
        <f t="shared" si="59"/>
        <v>35</v>
      </c>
      <c r="P375" s="79">
        <f t="shared" si="60"/>
        <v>131</v>
      </c>
      <c r="Q375" s="79">
        <f t="shared" si="61"/>
        <v>140</v>
      </c>
      <c r="R375" s="79">
        <f t="shared" si="62"/>
        <v>9</v>
      </c>
      <c r="S375" s="128">
        <v>21.990500000000001</v>
      </c>
      <c r="T375" s="109" t="s">
        <v>12</v>
      </c>
    </row>
    <row r="376" spans="1:20" s="50" customFormat="1" ht="20.100000000000001" customHeight="1" x14ac:dyDescent="0.2">
      <c r="A376" s="86">
        <v>2190239</v>
      </c>
      <c r="B376" s="66" t="s">
        <v>256</v>
      </c>
      <c r="C376" s="73" t="s">
        <v>465</v>
      </c>
      <c r="D376" s="66" t="s">
        <v>256</v>
      </c>
      <c r="E376" s="66">
        <v>7720772</v>
      </c>
      <c r="F376" s="66" t="s">
        <v>256</v>
      </c>
      <c r="G376" s="107" t="s">
        <v>402</v>
      </c>
      <c r="H376" s="79" t="s">
        <v>610</v>
      </c>
      <c r="I376" s="79" t="s">
        <v>373</v>
      </c>
      <c r="J376" s="66" t="str">
        <f>Tabel32[[#This Row],[Artikelnummer gAvilar]]</f>
        <v>71420</v>
      </c>
      <c r="K376" s="79" t="str">
        <f t="shared" si="56"/>
        <v>8718558714202</v>
      </c>
      <c r="L376" s="79">
        <v>8718558</v>
      </c>
      <c r="M376" s="79">
        <f t="shared" si="57"/>
        <v>31</v>
      </c>
      <c r="N376" s="79">
        <f t="shared" si="58"/>
        <v>93</v>
      </c>
      <c r="O376" s="79">
        <f t="shared" si="59"/>
        <v>25</v>
      </c>
      <c r="P376" s="79">
        <f t="shared" si="60"/>
        <v>118</v>
      </c>
      <c r="Q376" s="79">
        <f t="shared" si="61"/>
        <v>120</v>
      </c>
      <c r="R376" s="79">
        <f t="shared" si="62"/>
        <v>2</v>
      </c>
      <c r="S376" s="126">
        <v>138</v>
      </c>
      <c r="T376" s="109" t="s">
        <v>12</v>
      </c>
    </row>
    <row r="377" spans="1:20" s="50" customFormat="1" ht="20.100000000000001" customHeight="1" x14ac:dyDescent="0.2">
      <c r="A377" s="86">
        <v>2190304</v>
      </c>
      <c r="B377" s="66">
        <v>3391481</v>
      </c>
      <c r="C377" s="66" t="s">
        <v>467</v>
      </c>
      <c r="D377" s="66" t="s">
        <v>256</v>
      </c>
      <c r="E377" s="66" t="s">
        <v>256</v>
      </c>
      <c r="F377" s="66" t="s">
        <v>256</v>
      </c>
      <c r="G377" s="107">
        <v>71421</v>
      </c>
      <c r="H377" s="79" t="s">
        <v>609</v>
      </c>
      <c r="I377" s="79" t="s">
        <v>373</v>
      </c>
      <c r="J377" s="66">
        <f>Tabel32[[#This Row],[Artikelnummer gAvilar]]</f>
        <v>71421</v>
      </c>
      <c r="K377" s="79" t="str">
        <f t="shared" si="56"/>
        <v>8718558714219</v>
      </c>
      <c r="L377" s="79">
        <v>8718558</v>
      </c>
      <c r="M377" s="79">
        <f t="shared" si="57"/>
        <v>32</v>
      </c>
      <c r="N377" s="79">
        <f t="shared" si="58"/>
        <v>96</v>
      </c>
      <c r="O377" s="79">
        <f t="shared" si="59"/>
        <v>25</v>
      </c>
      <c r="P377" s="79">
        <f t="shared" si="60"/>
        <v>121</v>
      </c>
      <c r="Q377" s="79">
        <f t="shared" si="61"/>
        <v>130</v>
      </c>
      <c r="R377" s="79">
        <f t="shared" si="62"/>
        <v>9</v>
      </c>
      <c r="S377" s="126">
        <v>184.8</v>
      </c>
      <c r="T377" s="109" t="s">
        <v>12</v>
      </c>
    </row>
    <row r="378" spans="1:20" s="50" customFormat="1" ht="20.100000000000001" customHeight="1" x14ac:dyDescent="0.2">
      <c r="A378" s="86" t="s">
        <v>365</v>
      </c>
      <c r="B378" s="66" t="s">
        <v>256</v>
      </c>
      <c r="C378" s="73" t="s">
        <v>468</v>
      </c>
      <c r="D378" s="66" t="s">
        <v>256</v>
      </c>
      <c r="E378" s="66" t="s">
        <v>256</v>
      </c>
      <c r="F378" s="66" t="s">
        <v>256</v>
      </c>
      <c r="G378" s="107">
        <v>71493</v>
      </c>
      <c r="H378" s="79" t="s">
        <v>401</v>
      </c>
      <c r="I378" s="79" t="s">
        <v>373</v>
      </c>
      <c r="J378" s="66">
        <f>Tabel32[[#This Row],[Artikelnummer gAvilar]]</f>
        <v>71493</v>
      </c>
      <c r="K378" s="79" t="str">
        <f t="shared" si="56"/>
        <v>8718558714936</v>
      </c>
      <c r="L378" s="79">
        <v>8718558</v>
      </c>
      <c r="M378" s="79">
        <f t="shared" si="57"/>
        <v>34</v>
      </c>
      <c r="N378" s="79">
        <f t="shared" si="58"/>
        <v>102</v>
      </c>
      <c r="O378" s="79">
        <f t="shared" si="59"/>
        <v>32</v>
      </c>
      <c r="P378" s="79">
        <f t="shared" si="60"/>
        <v>134</v>
      </c>
      <c r="Q378" s="79">
        <f t="shared" si="61"/>
        <v>140</v>
      </c>
      <c r="R378" s="79">
        <f t="shared" si="62"/>
        <v>6</v>
      </c>
      <c r="S378" s="126">
        <v>216</v>
      </c>
      <c r="T378" s="109" t="s">
        <v>12</v>
      </c>
    </row>
    <row r="379" spans="1:20" s="50" customFormat="1" ht="20.100000000000001" customHeight="1" x14ac:dyDescent="0.2">
      <c r="A379" s="86" t="s">
        <v>365</v>
      </c>
      <c r="B379" s="66">
        <v>3410084</v>
      </c>
      <c r="C379" s="66" t="s">
        <v>456</v>
      </c>
      <c r="D379" s="66" t="s">
        <v>256</v>
      </c>
      <c r="E379" s="66" t="s">
        <v>256</v>
      </c>
      <c r="F379" s="66" t="s">
        <v>256</v>
      </c>
      <c r="G379" s="112">
        <v>72240</v>
      </c>
      <c r="H379" s="79" t="s">
        <v>681</v>
      </c>
      <c r="I379" s="79" t="s">
        <v>373</v>
      </c>
      <c r="J379" s="66">
        <f>Tabel32[[#This Row],[Artikelnummer gAvilar]]</f>
        <v>72240</v>
      </c>
      <c r="K379" s="79" t="str">
        <f t="shared" si="56"/>
        <v>8718558722405</v>
      </c>
      <c r="L379" s="79">
        <v>8718558</v>
      </c>
      <c r="M379" s="79">
        <f t="shared" si="57"/>
        <v>29</v>
      </c>
      <c r="N379" s="79">
        <f t="shared" si="58"/>
        <v>87</v>
      </c>
      <c r="O379" s="79">
        <f t="shared" si="59"/>
        <v>28</v>
      </c>
      <c r="P379" s="79">
        <f t="shared" si="60"/>
        <v>115</v>
      </c>
      <c r="Q379" s="79">
        <f t="shared" si="61"/>
        <v>120</v>
      </c>
      <c r="R379" s="79">
        <f t="shared" si="62"/>
        <v>5</v>
      </c>
      <c r="S379" s="126">
        <v>52.478500000000004</v>
      </c>
      <c r="T379" s="109" t="s">
        <v>12</v>
      </c>
    </row>
    <row r="380" spans="1:20" s="50" customFormat="1" ht="20.100000000000001" customHeight="1" x14ac:dyDescent="0.2">
      <c r="A380" s="77">
        <v>1105105</v>
      </c>
      <c r="B380" s="66">
        <v>3390256</v>
      </c>
      <c r="C380" s="66" t="s">
        <v>120</v>
      </c>
      <c r="D380" s="66">
        <v>7510721</v>
      </c>
      <c r="E380" s="66">
        <v>7670114</v>
      </c>
      <c r="F380" s="66" t="s">
        <v>256</v>
      </c>
      <c r="G380" s="107">
        <v>26673</v>
      </c>
      <c r="H380" s="79" t="s">
        <v>599</v>
      </c>
      <c r="I380" s="79" t="s">
        <v>10</v>
      </c>
      <c r="J380" s="66">
        <f>Tabel32[[#This Row],[Artikelnummer gAvilar]]</f>
        <v>26673</v>
      </c>
      <c r="K380" s="79" t="str">
        <f t="shared" si="56"/>
        <v>8718558266732</v>
      </c>
      <c r="L380" s="79">
        <v>8718558</v>
      </c>
      <c r="M380" s="79">
        <f t="shared" si="57"/>
        <v>31</v>
      </c>
      <c r="N380" s="79">
        <f t="shared" si="58"/>
        <v>93</v>
      </c>
      <c r="O380" s="79">
        <f t="shared" si="59"/>
        <v>35</v>
      </c>
      <c r="P380" s="79">
        <f t="shared" si="60"/>
        <v>128</v>
      </c>
      <c r="Q380" s="79">
        <f t="shared" si="61"/>
        <v>130</v>
      </c>
      <c r="R380" s="79">
        <f t="shared" si="62"/>
        <v>2</v>
      </c>
      <c r="S380" s="128">
        <v>15.295499999999999</v>
      </c>
      <c r="T380" s="109" t="s">
        <v>12</v>
      </c>
    </row>
    <row r="381" spans="1:20" s="50" customFormat="1" ht="20.100000000000001" customHeight="1" x14ac:dyDescent="0.2">
      <c r="A381" s="86">
        <v>3726312</v>
      </c>
      <c r="B381" s="66">
        <v>3391490</v>
      </c>
      <c r="C381" s="66" t="s">
        <v>256</v>
      </c>
      <c r="D381" s="66" t="s">
        <v>256</v>
      </c>
      <c r="E381" s="66" t="s">
        <v>256</v>
      </c>
      <c r="F381" s="66" t="s">
        <v>256</v>
      </c>
      <c r="G381" s="107">
        <v>71826</v>
      </c>
      <c r="H381" s="79" t="s">
        <v>530</v>
      </c>
      <c r="I381" s="79" t="s">
        <v>373</v>
      </c>
      <c r="J381" s="66">
        <f>Tabel32[[#This Row],[Artikelnummer gAvilar]]</f>
        <v>71826</v>
      </c>
      <c r="K381" s="79" t="str">
        <f t="shared" si="56"/>
        <v>8718558718262</v>
      </c>
      <c r="L381" s="79">
        <v>8718558</v>
      </c>
      <c r="M381" s="79">
        <f t="shared" si="57"/>
        <v>41</v>
      </c>
      <c r="N381" s="79">
        <f t="shared" si="58"/>
        <v>123</v>
      </c>
      <c r="O381" s="79">
        <f t="shared" si="59"/>
        <v>25</v>
      </c>
      <c r="P381" s="79">
        <f t="shared" si="60"/>
        <v>148</v>
      </c>
      <c r="Q381" s="79">
        <f t="shared" si="61"/>
        <v>150</v>
      </c>
      <c r="R381" s="79">
        <f t="shared" si="62"/>
        <v>2</v>
      </c>
      <c r="S381" s="126">
        <v>100.94</v>
      </c>
      <c r="T381" s="109" t="s">
        <v>12</v>
      </c>
    </row>
    <row r="382" spans="1:20" s="50" customFormat="1" ht="20.100000000000001" customHeight="1" x14ac:dyDescent="0.2">
      <c r="A382" s="86">
        <v>3726320</v>
      </c>
      <c r="B382" s="66">
        <v>3391491</v>
      </c>
      <c r="C382" s="66" t="s">
        <v>256</v>
      </c>
      <c r="D382" s="66" t="s">
        <v>256</v>
      </c>
      <c r="E382" s="66" t="s">
        <v>256</v>
      </c>
      <c r="F382" s="66" t="s">
        <v>256</v>
      </c>
      <c r="G382" s="107">
        <v>71827</v>
      </c>
      <c r="H382" s="79" t="s">
        <v>531</v>
      </c>
      <c r="I382" s="79" t="s">
        <v>373</v>
      </c>
      <c r="J382" s="66">
        <f>Tabel32[[#This Row],[Artikelnummer gAvilar]]</f>
        <v>71827</v>
      </c>
      <c r="K382" s="79" t="str">
        <f t="shared" si="56"/>
        <v>8718558718279</v>
      </c>
      <c r="L382" s="79">
        <v>8718558</v>
      </c>
      <c r="M382" s="79">
        <f t="shared" si="57"/>
        <v>42</v>
      </c>
      <c r="N382" s="79">
        <f t="shared" si="58"/>
        <v>126</v>
      </c>
      <c r="O382" s="79">
        <f t="shared" si="59"/>
        <v>25</v>
      </c>
      <c r="P382" s="79">
        <f t="shared" si="60"/>
        <v>151</v>
      </c>
      <c r="Q382" s="79">
        <f t="shared" si="61"/>
        <v>160</v>
      </c>
      <c r="R382" s="79">
        <f t="shared" si="62"/>
        <v>9</v>
      </c>
      <c r="S382" s="126">
        <v>100.94</v>
      </c>
      <c r="T382" s="109" t="s">
        <v>12</v>
      </c>
    </row>
    <row r="383" spans="1:20" s="50" customFormat="1" ht="20.100000000000001" customHeight="1" x14ac:dyDescent="0.2">
      <c r="A383" s="86">
        <v>3726338</v>
      </c>
      <c r="B383" s="66">
        <v>3391492</v>
      </c>
      <c r="C383" s="66" t="s">
        <v>256</v>
      </c>
      <c r="D383" s="66" t="s">
        <v>256</v>
      </c>
      <c r="E383" s="66" t="s">
        <v>256</v>
      </c>
      <c r="F383" s="66" t="s">
        <v>256</v>
      </c>
      <c r="G383" s="107">
        <v>71828</v>
      </c>
      <c r="H383" s="79" t="s">
        <v>532</v>
      </c>
      <c r="I383" s="79" t="s">
        <v>373</v>
      </c>
      <c r="J383" s="66">
        <f>Tabel32[[#This Row],[Artikelnummer gAvilar]]</f>
        <v>71828</v>
      </c>
      <c r="K383" s="79" t="str">
        <f t="shared" si="56"/>
        <v>8718558718286</v>
      </c>
      <c r="L383" s="79">
        <v>8718558</v>
      </c>
      <c r="M383" s="79">
        <f t="shared" si="57"/>
        <v>43</v>
      </c>
      <c r="N383" s="79">
        <f t="shared" si="58"/>
        <v>129</v>
      </c>
      <c r="O383" s="79">
        <f t="shared" si="59"/>
        <v>25</v>
      </c>
      <c r="P383" s="79">
        <f t="shared" si="60"/>
        <v>154</v>
      </c>
      <c r="Q383" s="79">
        <f t="shared" si="61"/>
        <v>160</v>
      </c>
      <c r="R383" s="79">
        <f t="shared" si="62"/>
        <v>6</v>
      </c>
      <c r="S383" s="126">
        <v>100.94</v>
      </c>
      <c r="T383" s="109" t="s">
        <v>12</v>
      </c>
    </row>
    <row r="384" spans="1:20" s="50" customFormat="1" ht="20.100000000000001" customHeight="1" x14ac:dyDescent="0.2">
      <c r="A384" s="92"/>
      <c r="B384" s="93"/>
      <c r="C384" s="94"/>
      <c r="D384" s="93"/>
      <c r="E384" s="93"/>
      <c r="F384" s="93"/>
      <c r="G384" s="107">
        <v>72144</v>
      </c>
      <c r="H384" s="79" t="s">
        <v>533</v>
      </c>
      <c r="I384" s="79" t="s">
        <v>373</v>
      </c>
      <c r="J384" s="66">
        <f>Tabel32[[#This Row],[Artikelnummer gAvilar]]</f>
        <v>72144</v>
      </c>
      <c r="K384" s="79" t="str">
        <f t="shared" si="56"/>
        <v>8718558721446</v>
      </c>
      <c r="L384" s="79">
        <v>8718558</v>
      </c>
      <c r="M384" s="79">
        <f t="shared" si="57"/>
        <v>32</v>
      </c>
      <c r="N384" s="79">
        <f t="shared" si="58"/>
        <v>96</v>
      </c>
      <c r="O384" s="79">
        <f t="shared" si="59"/>
        <v>28</v>
      </c>
      <c r="P384" s="79">
        <f t="shared" si="60"/>
        <v>124</v>
      </c>
      <c r="Q384" s="79">
        <f t="shared" si="61"/>
        <v>130</v>
      </c>
      <c r="R384" s="79">
        <f t="shared" si="62"/>
        <v>6</v>
      </c>
      <c r="S384" s="126">
        <v>100.94</v>
      </c>
      <c r="T384" s="109" t="s">
        <v>12</v>
      </c>
    </row>
    <row r="385" spans="1:20" s="50" customFormat="1" ht="20.100000000000001" customHeight="1" x14ac:dyDescent="0.2">
      <c r="A385" s="86" t="s">
        <v>365</v>
      </c>
      <c r="B385" s="66" t="s">
        <v>256</v>
      </c>
      <c r="C385" s="66" t="s">
        <v>457</v>
      </c>
      <c r="D385" s="66" t="s">
        <v>256</v>
      </c>
      <c r="E385" s="66" t="s">
        <v>256</v>
      </c>
      <c r="F385" s="66" t="s">
        <v>256</v>
      </c>
      <c r="G385" s="112">
        <v>72241</v>
      </c>
      <c r="H385" s="79" t="s">
        <v>682</v>
      </c>
      <c r="I385" s="79" t="s">
        <v>373</v>
      </c>
      <c r="J385" s="66">
        <f>Tabel32[[#This Row],[Artikelnummer gAvilar]]</f>
        <v>72241</v>
      </c>
      <c r="K385" s="79" t="str">
        <f t="shared" si="56"/>
        <v>8718558722412</v>
      </c>
      <c r="L385" s="79">
        <v>8718558</v>
      </c>
      <c r="M385" s="79">
        <f t="shared" si="57"/>
        <v>30</v>
      </c>
      <c r="N385" s="79">
        <f t="shared" si="58"/>
        <v>90</v>
      </c>
      <c r="O385" s="79">
        <f t="shared" si="59"/>
        <v>28</v>
      </c>
      <c r="P385" s="79">
        <f t="shared" si="60"/>
        <v>118</v>
      </c>
      <c r="Q385" s="79">
        <f t="shared" si="61"/>
        <v>120</v>
      </c>
      <c r="R385" s="79">
        <f t="shared" si="62"/>
        <v>2</v>
      </c>
      <c r="S385" s="126">
        <v>62.160499999999999</v>
      </c>
      <c r="T385" s="130" t="s">
        <v>12</v>
      </c>
    </row>
    <row r="386" spans="1:20" s="50" customFormat="1" ht="20.100000000000001" customHeight="1" x14ac:dyDescent="0.2">
      <c r="A386" s="77">
        <v>1105113</v>
      </c>
      <c r="B386" s="66">
        <v>3390257</v>
      </c>
      <c r="C386" s="66" t="s">
        <v>121</v>
      </c>
      <c r="D386" s="66">
        <v>7510722</v>
      </c>
      <c r="E386" s="66">
        <v>7670115</v>
      </c>
      <c r="F386" s="66">
        <v>12188057</v>
      </c>
      <c r="G386" s="107">
        <v>26674</v>
      </c>
      <c r="H386" s="79" t="s">
        <v>600</v>
      </c>
      <c r="I386" s="79" t="s">
        <v>10</v>
      </c>
      <c r="J386" s="66">
        <f>Tabel32[[#This Row],[Artikelnummer gAvilar]]</f>
        <v>26674</v>
      </c>
      <c r="K386" s="79" t="str">
        <f t="shared" si="56"/>
        <v>8718558266749</v>
      </c>
      <c r="L386" s="79">
        <v>8718558</v>
      </c>
      <c r="M386" s="79">
        <f t="shared" si="57"/>
        <v>32</v>
      </c>
      <c r="N386" s="79">
        <f t="shared" si="58"/>
        <v>96</v>
      </c>
      <c r="O386" s="79">
        <f t="shared" si="59"/>
        <v>35</v>
      </c>
      <c r="P386" s="79">
        <f t="shared" si="60"/>
        <v>131</v>
      </c>
      <c r="Q386" s="79">
        <f t="shared" si="61"/>
        <v>140</v>
      </c>
      <c r="R386" s="79">
        <f t="shared" si="62"/>
        <v>9</v>
      </c>
      <c r="S386" s="128">
        <v>21.990500000000001</v>
      </c>
      <c r="T386" s="109" t="s">
        <v>12</v>
      </c>
    </row>
    <row r="387" spans="1:20" s="50" customFormat="1" ht="20.100000000000001" customHeight="1" x14ac:dyDescent="0.2">
      <c r="A387" s="86">
        <v>3726312</v>
      </c>
      <c r="B387" s="66">
        <v>3391490</v>
      </c>
      <c r="C387" s="66" t="s">
        <v>256</v>
      </c>
      <c r="D387" s="66" t="s">
        <v>256</v>
      </c>
      <c r="E387" s="66" t="s">
        <v>256</v>
      </c>
      <c r="F387" s="66" t="s">
        <v>256</v>
      </c>
      <c r="G387" s="107">
        <v>71826</v>
      </c>
      <c r="H387" s="79" t="s">
        <v>530</v>
      </c>
      <c r="I387" s="79" t="s">
        <v>373</v>
      </c>
      <c r="J387" s="66">
        <f>Tabel32[[#This Row],[Artikelnummer gAvilar]]</f>
        <v>71826</v>
      </c>
      <c r="K387" s="79" t="str">
        <f t="shared" si="56"/>
        <v>8718558718262</v>
      </c>
      <c r="L387" s="79">
        <v>8718558</v>
      </c>
      <c r="M387" s="79">
        <f t="shared" si="57"/>
        <v>41</v>
      </c>
      <c r="N387" s="79">
        <f t="shared" si="58"/>
        <v>123</v>
      </c>
      <c r="O387" s="79">
        <f t="shared" si="59"/>
        <v>25</v>
      </c>
      <c r="P387" s="79">
        <f t="shared" si="60"/>
        <v>148</v>
      </c>
      <c r="Q387" s="79">
        <f t="shared" si="61"/>
        <v>150</v>
      </c>
      <c r="R387" s="79">
        <f t="shared" si="62"/>
        <v>2</v>
      </c>
      <c r="S387" s="126">
        <v>100.94</v>
      </c>
      <c r="T387" s="109" t="s">
        <v>12</v>
      </c>
    </row>
    <row r="388" spans="1:20" s="50" customFormat="1" ht="20.100000000000001" customHeight="1" x14ac:dyDescent="0.2">
      <c r="A388" s="86">
        <v>3726320</v>
      </c>
      <c r="B388" s="66">
        <v>3391491</v>
      </c>
      <c r="C388" s="66" t="s">
        <v>256</v>
      </c>
      <c r="D388" s="66" t="s">
        <v>256</v>
      </c>
      <c r="E388" s="66" t="s">
        <v>256</v>
      </c>
      <c r="F388" s="66" t="s">
        <v>256</v>
      </c>
      <c r="G388" s="107">
        <v>71827</v>
      </c>
      <c r="H388" s="79" t="s">
        <v>531</v>
      </c>
      <c r="I388" s="79" t="s">
        <v>373</v>
      </c>
      <c r="J388" s="66">
        <f>Tabel32[[#This Row],[Artikelnummer gAvilar]]</f>
        <v>71827</v>
      </c>
      <c r="K388" s="79" t="str">
        <f t="shared" si="56"/>
        <v>8718558718279</v>
      </c>
      <c r="L388" s="79">
        <v>8718558</v>
      </c>
      <c r="M388" s="79">
        <f t="shared" si="57"/>
        <v>42</v>
      </c>
      <c r="N388" s="79">
        <f t="shared" si="58"/>
        <v>126</v>
      </c>
      <c r="O388" s="79">
        <f t="shared" si="59"/>
        <v>25</v>
      </c>
      <c r="P388" s="79">
        <f t="shared" si="60"/>
        <v>151</v>
      </c>
      <c r="Q388" s="79">
        <f t="shared" si="61"/>
        <v>160</v>
      </c>
      <c r="R388" s="79">
        <f t="shared" si="62"/>
        <v>9</v>
      </c>
      <c r="S388" s="126">
        <v>100.94</v>
      </c>
      <c r="T388" s="109" t="s">
        <v>12</v>
      </c>
    </row>
    <row r="389" spans="1:20" s="50" customFormat="1" ht="20.100000000000001" customHeight="1" x14ac:dyDescent="0.2">
      <c r="A389" s="86">
        <v>3726338</v>
      </c>
      <c r="B389" s="66">
        <v>3391492</v>
      </c>
      <c r="C389" s="66" t="s">
        <v>256</v>
      </c>
      <c r="D389" s="66" t="s">
        <v>256</v>
      </c>
      <c r="E389" s="66" t="s">
        <v>256</v>
      </c>
      <c r="F389" s="66" t="s">
        <v>256</v>
      </c>
      <c r="G389" s="107">
        <v>71828</v>
      </c>
      <c r="H389" s="79" t="s">
        <v>532</v>
      </c>
      <c r="I389" s="79" t="s">
        <v>373</v>
      </c>
      <c r="J389" s="66">
        <f>Tabel32[[#This Row],[Artikelnummer gAvilar]]</f>
        <v>71828</v>
      </c>
      <c r="K389" s="79" t="str">
        <f t="shared" si="56"/>
        <v>8718558718286</v>
      </c>
      <c r="L389" s="79">
        <v>8718558</v>
      </c>
      <c r="M389" s="79">
        <f t="shared" si="57"/>
        <v>43</v>
      </c>
      <c r="N389" s="79">
        <f t="shared" si="58"/>
        <v>129</v>
      </c>
      <c r="O389" s="79">
        <f t="shared" si="59"/>
        <v>25</v>
      </c>
      <c r="P389" s="79">
        <f t="shared" si="60"/>
        <v>154</v>
      </c>
      <c r="Q389" s="79">
        <f t="shared" si="61"/>
        <v>160</v>
      </c>
      <c r="R389" s="79">
        <f t="shared" si="62"/>
        <v>6</v>
      </c>
      <c r="S389" s="126">
        <v>100.94</v>
      </c>
      <c r="T389" s="109" t="s">
        <v>12</v>
      </c>
    </row>
    <row r="390" spans="1:20" s="50" customFormat="1" ht="20.100000000000001" customHeight="1" x14ac:dyDescent="0.2">
      <c r="A390" s="92"/>
      <c r="B390" s="93"/>
      <c r="C390" s="94"/>
      <c r="D390" s="93"/>
      <c r="E390" s="93"/>
      <c r="F390" s="93"/>
      <c r="G390" s="107">
        <v>72144</v>
      </c>
      <c r="H390" s="79" t="s">
        <v>533</v>
      </c>
      <c r="I390" s="79" t="s">
        <v>373</v>
      </c>
      <c r="J390" s="66">
        <f>Tabel32[[#This Row],[Artikelnummer gAvilar]]</f>
        <v>72144</v>
      </c>
      <c r="K390" s="79" t="str">
        <f t="shared" si="56"/>
        <v>8718558721446</v>
      </c>
      <c r="L390" s="79">
        <v>8718558</v>
      </c>
      <c r="M390" s="79">
        <f t="shared" si="57"/>
        <v>32</v>
      </c>
      <c r="N390" s="79">
        <f t="shared" si="58"/>
        <v>96</v>
      </c>
      <c r="O390" s="79">
        <f t="shared" si="59"/>
        <v>28</v>
      </c>
      <c r="P390" s="79">
        <f t="shared" si="60"/>
        <v>124</v>
      </c>
      <c r="Q390" s="79">
        <f t="shared" si="61"/>
        <v>130</v>
      </c>
      <c r="R390" s="79">
        <f t="shared" si="62"/>
        <v>6</v>
      </c>
      <c r="S390" s="126">
        <v>100.94</v>
      </c>
      <c r="T390" s="109" t="s">
        <v>12</v>
      </c>
    </row>
    <row r="391" spans="1:20" s="50" customFormat="1" ht="20.100000000000001" customHeight="1" x14ac:dyDescent="0.2">
      <c r="A391" s="86" t="s">
        <v>365</v>
      </c>
      <c r="B391" s="66" t="s">
        <v>256</v>
      </c>
      <c r="C391" s="66" t="s">
        <v>454</v>
      </c>
      <c r="D391" s="66" t="s">
        <v>256</v>
      </c>
      <c r="E391" s="66">
        <v>7720756</v>
      </c>
      <c r="F391" s="66" t="s">
        <v>256</v>
      </c>
      <c r="G391" s="112">
        <v>72238</v>
      </c>
      <c r="H391" s="79" t="s">
        <v>683</v>
      </c>
      <c r="I391" s="79" t="s">
        <v>373</v>
      </c>
      <c r="J391" s="66">
        <f>Tabel32[[#This Row],[Artikelnummer gAvilar]]</f>
        <v>72238</v>
      </c>
      <c r="K391" s="79" t="str">
        <f t="shared" si="56"/>
        <v>8718558722382</v>
      </c>
      <c r="L391" s="79">
        <v>8718558</v>
      </c>
      <c r="M391" s="79">
        <f t="shared" si="57"/>
        <v>37</v>
      </c>
      <c r="N391" s="79">
        <f t="shared" si="58"/>
        <v>111</v>
      </c>
      <c r="O391" s="79">
        <f t="shared" si="59"/>
        <v>27</v>
      </c>
      <c r="P391" s="79">
        <f t="shared" si="60"/>
        <v>138</v>
      </c>
      <c r="Q391" s="79">
        <f t="shared" si="61"/>
        <v>140</v>
      </c>
      <c r="R391" s="79">
        <f t="shared" si="62"/>
        <v>2</v>
      </c>
      <c r="S391" s="126">
        <v>50.573</v>
      </c>
      <c r="T391" s="109" t="s">
        <v>12</v>
      </c>
    </row>
    <row r="392" spans="1:20" s="50" customFormat="1" ht="20.100000000000001" customHeight="1" x14ac:dyDescent="0.2">
      <c r="A392" s="77">
        <v>1105105</v>
      </c>
      <c r="B392" s="66">
        <v>3390256</v>
      </c>
      <c r="C392" s="66" t="s">
        <v>120</v>
      </c>
      <c r="D392" s="66">
        <v>7510721</v>
      </c>
      <c r="E392" s="66">
        <v>7670114</v>
      </c>
      <c r="F392" s="66" t="s">
        <v>256</v>
      </c>
      <c r="G392" s="107">
        <v>26673</v>
      </c>
      <c r="H392" s="79" t="s">
        <v>599</v>
      </c>
      <c r="I392" s="79" t="s">
        <v>10</v>
      </c>
      <c r="J392" s="66">
        <f>Tabel32[[#This Row],[Artikelnummer gAvilar]]</f>
        <v>26673</v>
      </c>
      <c r="K392" s="79" t="str">
        <f t="shared" si="56"/>
        <v>8718558266732</v>
      </c>
      <c r="L392" s="79">
        <v>8718558</v>
      </c>
      <c r="M392" s="79">
        <f t="shared" si="57"/>
        <v>31</v>
      </c>
      <c r="N392" s="79">
        <f t="shared" si="58"/>
        <v>93</v>
      </c>
      <c r="O392" s="79">
        <f t="shared" si="59"/>
        <v>35</v>
      </c>
      <c r="P392" s="79">
        <f t="shared" si="60"/>
        <v>128</v>
      </c>
      <c r="Q392" s="79">
        <f t="shared" si="61"/>
        <v>130</v>
      </c>
      <c r="R392" s="79">
        <f t="shared" si="62"/>
        <v>2</v>
      </c>
      <c r="S392" s="128">
        <v>15.295499999999999</v>
      </c>
      <c r="T392" s="109" t="s">
        <v>12</v>
      </c>
    </row>
    <row r="393" spans="1:20" s="50" customFormat="1" ht="20.100000000000001" customHeight="1" x14ac:dyDescent="0.2">
      <c r="A393" s="86">
        <v>3726312</v>
      </c>
      <c r="B393" s="66">
        <v>3391490</v>
      </c>
      <c r="C393" s="66" t="s">
        <v>256</v>
      </c>
      <c r="D393" s="66" t="s">
        <v>256</v>
      </c>
      <c r="E393" s="66" t="s">
        <v>256</v>
      </c>
      <c r="F393" s="66" t="s">
        <v>256</v>
      </c>
      <c r="G393" s="107">
        <v>71826</v>
      </c>
      <c r="H393" s="79" t="s">
        <v>530</v>
      </c>
      <c r="I393" s="79" t="s">
        <v>373</v>
      </c>
      <c r="J393" s="66">
        <f>Tabel32[[#This Row],[Artikelnummer gAvilar]]</f>
        <v>71826</v>
      </c>
      <c r="K393" s="79" t="str">
        <f t="shared" si="56"/>
        <v>8718558718262</v>
      </c>
      <c r="L393" s="79">
        <v>8718558</v>
      </c>
      <c r="M393" s="79">
        <f t="shared" si="57"/>
        <v>41</v>
      </c>
      <c r="N393" s="79">
        <f t="shared" si="58"/>
        <v>123</v>
      </c>
      <c r="O393" s="79">
        <f t="shared" si="59"/>
        <v>25</v>
      </c>
      <c r="P393" s="79">
        <f t="shared" si="60"/>
        <v>148</v>
      </c>
      <c r="Q393" s="79">
        <f t="shared" si="61"/>
        <v>150</v>
      </c>
      <c r="R393" s="79">
        <f t="shared" si="62"/>
        <v>2</v>
      </c>
      <c r="S393" s="126">
        <v>100.94</v>
      </c>
      <c r="T393" s="109" t="s">
        <v>12</v>
      </c>
    </row>
    <row r="394" spans="1:20" s="50" customFormat="1" ht="20.100000000000001" customHeight="1" x14ac:dyDescent="0.2">
      <c r="A394" s="86">
        <v>3726320</v>
      </c>
      <c r="B394" s="66">
        <v>3391491</v>
      </c>
      <c r="C394" s="66" t="s">
        <v>256</v>
      </c>
      <c r="D394" s="66" t="s">
        <v>256</v>
      </c>
      <c r="E394" s="66" t="s">
        <v>256</v>
      </c>
      <c r="F394" s="66" t="s">
        <v>256</v>
      </c>
      <c r="G394" s="107">
        <v>71827</v>
      </c>
      <c r="H394" s="79" t="s">
        <v>531</v>
      </c>
      <c r="I394" s="79" t="s">
        <v>373</v>
      </c>
      <c r="J394" s="66">
        <f>Tabel32[[#This Row],[Artikelnummer gAvilar]]</f>
        <v>71827</v>
      </c>
      <c r="K394" s="79" t="str">
        <f t="shared" si="56"/>
        <v>8718558718279</v>
      </c>
      <c r="L394" s="79">
        <v>8718558</v>
      </c>
      <c r="M394" s="79">
        <f t="shared" si="57"/>
        <v>42</v>
      </c>
      <c r="N394" s="79">
        <f t="shared" si="58"/>
        <v>126</v>
      </c>
      <c r="O394" s="79">
        <f t="shared" si="59"/>
        <v>25</v>
      </c>
      <c r="P394" s="79">
        <f t="shared" si="60"/>
        <v>151</v>
      </c>
      <c r="Q394" s="79">
        <f t="shared" si="61"/>
        <v>160</v>
      </c>
      <c r="R394" s="79">
        <f t="shared" si="62"/>
        <v>9</v>
      </c>
      <c r="S394" s="126">
        <v>100.94</v>
      </c>
      <c r="T394" s="109" t="s">
        <v>12</v>
      </c>
    </row>
    <row r="395" spans="1:20" s="50" customFormat="1" ht="20.100000000000001" customHeight="1" x14ac:dyDescent="0.2">
      <c r="A395" s="86">
        <v>3726338</v>
      </c>
      <c r="B395" s="66">
        <v>3391492</v>
      </c>
      <c r="C395" s="66" t="s">
        <v>256</v>
      </c>
      <c r="D395" s="66" t="s">
        <v>256</v>
      </c>
      <c r="E395" s="66" t="s">
        <v>256</v>
      </c>
      <c r="F395" s="66" t="s">
        <v>256</v>
      </c>
      <c r="G395" s="107">
        <v>71828</v>
      </c>
      <c r="H395" s="79" t="s">
        <v>532</v>
      </c>
      <c r="I395" s="79" t="s">
        <v>373</v>
      </c>
      <c r="J395" s="66">
        <f>Tabel32[[#This Row],[Artikelnummer gAvilar]]</f>
        <v>71828</v>
      </c>
      <c r="K395" s="79" t="str">
        <f t="shared" si="56"/>
        <v>8718558718286</v>
      </c>
      <c r="L395" s="79">
        <v>8718558</v>
      </c>
      <c r="M395" s="79">
        <f t="shared" si="57"/>
        <v>43</v>
      </c>
      <c r="N395" s="79">
        <f t="shared" si="58"/>
        <v>129</v>
      </c>
      <c r="O395" s="79">
        <f t="shared" si="59"/>
        <v>25</v>
      </c>
      <c r="P395" s="79">
        <f t="shared" si="60"/>
        <v>154</v>
      </c>
      <c r="Q395" s="79">
        <f t="shared" si="61"/>
        <v>160</v>
      </c>
      <c r="R395" s="79">
        <f t="shared" si="62"/>
        <v>6</v>
      </c>
      <c r="S395" s="126">
        <v>100.94</v>
      </c>
      <c r="T395" s="109" t="s">
        <v>12</v>
      </c>
    </row>
    <row r="396" spans="1:20" s="50" customFormat="1" ht="20.100000000000001" customHeight="1" x14ac:dyDescent="0.2">
      <c r="A396" s="92"/>
      <c r="B396" s="93"/>
      <c r="C396" s="94"/>
      <c r="D396" s="93"/>
      <c r="E396" s="93"/>
      <c r="F396" s="93"/>
      <c r="G396" s="107">
        <v>72144</v>
      </c>
      <c r="H396" s="79" t="s">
        <v>533</v>
      </c>
      <c r="I396" s="79" t="s">
        <v>373</v>
      </c>
      <c r="J396" s="66">
        <f>Tabel32[[#This Row],[Artikelnummer gAvilar]]</f>
        <v>72144</v>
      </c>
      <c r="K396" s="79" t="str">
        <f t="shared" si="56"/>
        <v>8718558721446</v>
      </c>
      <c r="L396" s="79">
        <v>8718558</v>
      </c>
      <c r="M396" s="79">
        <f t="shared" si="57"/>
        <v>32</v>
      </c>
      <c r="N396" s="79">
        <f t="shared" si="58"/>
        <v>96</v>
      </c>
      <c r="O396" s="79">
        <f t="shared" si="59"/>
        <v>28</v>
      </c>
      <c r="P396" s="79">
        <f t="shared" si="60"/>
        <v>124</v>
      </c>
      <c r="Q396" s="79">
        <f t="shared" si="61"/>
        <v>130</v>
      </c>
      <c r="R396" s="79">
        <f t="shared" si="62"/>
        <v>6</v>
      </c>
      <c r="S396" s="126">
        <v>100.94</v>
      </c>
      <c r="T396" s="109" t="s">
        <v>12</v>
      </c>
    </row>
    <row r="397" spans="1:20" s="50" customFormat="1" ht="20.100000000000001" customHeight="1" x14ac:dyDescent="0.2">
      <c r="A397" s="86" t="s">
        <v>365</v>
      </c>
      <c r="B397" s="66" t="s">
        <v>256</v>
      </c>
      <c r="C397" s="66"/>
      <c r="D397" s="66" t="s">
        <v>256</v>
      </c>
      <c r="E397" s="66" t="s">
        <v>256</v>
      </c>
      <c r="F397" s="66" t="s">
        <v>256</v>
      </c>
      <c r="G397" s="112">
        <v>72239</v>
      </c>
      <c r="H397" s="79" t="s">
        <v>684</v>
      </c>
      <c r="I397" s="79" t="s">
        <v>373</v>
      </c>
      <c r="J397" s="66">
        <f>Tabel32[[#This Row],[Artikelnummer gAvilar]]</f>
        <v>72239</v>
      </c>
      <c r="K397" s="79" t="str">
        <f t="shared" si="56"/>
        <v>8718558722399</v>
      </c>
      <c r="L397" s="79">
        <v>8718558</v>
      </c>
      <c r="M397" s="79">
        <f t="shared" si="57"/>
        <v>38</v>
      </c>
      <c r="N397" s="79">
        <f t="shared" si="58"/>
        <v>114</v>
      </c>
      <c r="O397" s="79">
        <f t="shared" si="59"/>
        <v>27</v>
      </c>
      <c r="P397" s="79">
        <f t="shared" si="60"/>
        <v>141</v>
      </c>
      <c r="Q397" s="79">
        <f t="shared" si="61"/>
        <v>150</v>
      </c>
      <c r="R397" s="79">
        <f t="shared" si="62"/>
        <v>9</v>
      </c>
      <c r="S397" s="126">
        <v>60.255000000000003</v>
      </c>
      <c r="T397" s="109" t="s">
        <v>12</v>
      </c>
    </row>
    <row r="398" spans="1:20" s="50" customFormat="1" ht="20.100000000000001" customHeight="1" x14ac:dyDescent="0.2">
      <c r="A398" s="77">
        <v>1105113</v>
      </c>
      <c r="B398" s="66">
        <v>3390257</v>
      </c>
      <c r="C398" s="66" t="s">
        <v>121</v>
      </c>
      <c r="D398" s="66">
        <v>7510722</v>
      </c>
      <c r="E398" s="66">
        <v>7670115</v>
      </c>
      <c r="F398" s="66">
        <v>12188057</v>
      </c>
      <c r="G398" s="107">
        <v>26674</v>
      </c>
      <c r="H398" s="79" t="s">
        <v>600</v>
      </c>
      <c r="I398" s="79" t="s">
        <v>10</v>
      </c>
      <c r="J398" s="66">
        <f>Tabel32[[#This Row],[Artikelnummer gAvilar]]</f>
        <v>26674</v>
      </c>
      <c r="K398" s="79" t="str">
        <f t="shared" si="56"/>
        <v>8718558266749</v>
      </c>
      <c r="L398" s="79">
        <v>8718558</v>
      </c>
      <c r="M398" s="79">
        <f t="shared" si="57"/>
        <v>32</v>
      </c>
      <c r="N398" s="79">
        <f t="shared" si="58"/>
        <v>96</v>
      </c>
      <c r="O398" s="79">
        <f t="shared" si="59"/>
        <v>35</v>
      </c>
      <c r="P398" s="79">
        <f t="shared" si="60"/>
        <v>131</v>
      </c>
      <c r="Q398" s="79">
        <f t="shared" si="61"/>
        <v>140</v>
      </c>
      <c r="R398" s="79">
        <f t="shared" si="62"/>
        <v>9</v>
      </c>
      <c r="S398" s="128">
        <v>21.990500000000001</v>
      </c>
      <c r="T398" s="109" t="s">
        <v>12</v>
      </c>
    </row>
    <row r="399" spans="1:20" s="50" customFormat="1" ht="20.100000000000001" customHeight="1" x14ac:dyDescent="0.2">
      <c r="A399" s="86">
        <v>3726312</v>
      </c>
      <c r="B399" s="66">
        <v>3391490</v>
      </c>
      <c r="C399" s="66" t="s">
        <v>256</v>
      </c>
      <c r="D399" s="66" t="s">
        <v>256</v>
      </c>
      <c r="E399" s="66" t="s">
        <v>256</v>
      </c>
      <c r="F399" s="66" t="s">
        <v>256</v>
      </c>
      <c r="G399" s="107">
        <v>71826</v>
      </c>
      <c r="H399" s="79" t="s">
        <v>530</v>
      </c>
      <c r="I399" s="79" t="s">
        <v>373</v>
      </c>
      <c r="J399" s="66">
        <f>Tabel32[[#This Row],[Artikelnummer gAvilar]]</f>
        <v>71826</v>
      </c>
      <c r="K399" s="79" t="str">
        <f t="shared" si="56"/>
        <v>8718558718262</v>
      </c>
      <c r="L399" s="79">
        <v>8718558</v>
      </c>
      <c r="M399" s="79">
        <f t="shared" si="57"/>
        <v>41</v>
      </c>
      <c r="N399" s="79">
        <f t="shared" si="58"/>
        <v>123</v>
      </c>
      <c r="O399" s="79">
        <f t="shared" si="59"/>
        <v>25</v>
      </c>
      <c r="P399" s="79">
        <f t="shared" si="60"/>
        <v>148</v>
      </c>
      <c r="Q399" s="79">
        <f t="shared" si="61"/>
        <v>150</v>
      </c>
      <c r="R399" s="79">
        <f t="shared" si="62"/>
        <v>2</v>
      </c>
      <c r="S399" s="126">
        <v>100.94</v>
      </c>
      <c r="T399" s="109" t="s">
        <v>12</v>
      </c>
    </row>
    <row r="400" spans="1:20" s="50" customFormat="1" ht="20.100000000000001" customHeight="1" x14ac:dyDescent="0.2">
      <c r="A400" s="86">
        <v>3726320</v>
      </c>
      <c r="B400" s="66">
        <v>3391491</v>
      </c>
      <c r="C400" s="66" t="s">
        <v>256</v>
      </c>
      <c r="D400" s="66" t="s">
        <v>256</v>
      </c>
      <c r="E400" s="66" t="s">
        <v>256</v>
      </c>
      <c r="F400" s="66" t="s">
        <v>256</v>
      </c>
      <c r="G400" s="107">
        <v>71827</v>
      </c>
      <c r="H400" s="79" t="s">
        <v>531</v>
      </c>
      <c r="I400" s="79" t="s">
        <v>373</v>
      </c>
      <c r="J400" s="66">
        <f>Tabel32[[#This Row],[Artikelnummer gAvilar]]</f>
        <v>71827</v>
      </c>
      <c r="K400" s="79" t="str">
        <f t="shared" si="56"/>
        <v>8718558718279</v>
      </c>
      <c r="L400" s="79">
        <v>8718558</v>
      </c>
      <c r="M400" s="79">
        <f t="shared" si="57"/>
        <v>42</v>
      </c>
      <c r="N400" s="79">
        <f t="shared" si="58"/>
        <v>126</v>
      </c>
      <c r="O400" s="79">
        <f t="shared" si="59"/>
        <v>25</v>
      </c>
      <c r="P400" s="79">
        <f t="shared" si="60"/>
        <v>151</v>
      </c>
      <c r="Q400" s="79">
        <f t="shared" si="61"/>
        <v>160</v>
      </c>
      <c r="R400" s="79">
        <f t="shared" si="62"/>
        <v>9</v>
      </c>
      <c r="S400" s="126">
        <v>100.94</v>
      </c>
      <c r="T400" s="109" t="s">
        <v>12</v>
      </c>
    </row>
    <row r="401" spans="1:20" s="50" customFormat="1" ht="20.100000000000001" customHeight="1" x14ac:dyDescent="0.2">
      <c r="A401" s="86">
        <v>3726338</v>
      </c>
      <c r="B401" s="66">
        <v>3391492</v>
      </c>
      <c r="C401" s="66" t="s">
        <v>256</v>
      </c>
      <c r="D401" s="66" t="s">
        <v>256</v>
      </c>
      <c r="E401" s="66" t="s">
        <v>256</v>
      </c>
      <c r="F401" s="66" t="s">
        <v>256</v>
      </c>
      <c r="G401" s="107">
        <v>71828</v>
      </c>
      <c r="H401" s="79" t="s">
        <v>532</v>
      </c>
      <c r="I401" s="79" t="s">
        <v>373</v>
      </c>
      <c r="J401" s="66">
        <f>Tabel32[[#This Row],[Artikelnummer gAvilar]]</f>
        <v>71828</v>
      </c>
      <c r="K401" s="79" t="str">
        <f t="shared" si="56"/>
        <v>8718558718286</v>
      </c>
      <c r="L401" s="79">
        <v>8718558</v>
      </c>
      <c r="M401" s="79">
        <f t="shared" si="57"/>
        <v>43</v>
      </c>
      <c r="N401" s="79">
        <f t="shared" si="58"/>
        <v>129</v>
      </c>
      <c r="O401" s="79">
        <f t="shared" si="59"/>
        <v>25</v>
      </c>
      <c r="P401" s="79">
        <f t="shared" si="60"/>
        <v>154</v>
      </c>
      <c r="Q401" s="79">
        <f t="shared" si="61"/>
        <v>160</v>
      </c>
      <c r="R401" s="79">
        <f t="shared" si="62"/>
        <v>6</v>
      </c>
      <c r="S401" s="126">
        <v>100.94</v>
      </c>
      <c r="T401" s="109" t="s">
        <v>12</v>
      </c>
    </row>
    <row r="402" spans="1:20" s="50" customFormat="1" ht="20.100000000000001" customHeight="1" x14ac:dyDescent="0.2">
      <c r="A402" s="92"/>
      <c r="B402" s="93"/>
      <c r="C402" s="94"/>
      <c r="D402" s="93"/>
      <c r="E402" s="93"/>
      <c r="F402" s="93"/>
      <c r="G402" s="107">
        <v>72144</v>
      </c>
      <c r="H402" s="79" t="s">
        <v>533</v>
      </c>
      <c r="I402" s="79" t="s">
        <v>373</v>
      </c>
      <c r="J402" s="66">
        <f>Tabel32[[#This Row],[Artikelnummer gAvilar]]</f>
        <v>72144</v>
      </c>
      <c r="K402" s="79" t="str">
        <f t="shared" si="56"/>
        <v>8718558721446</v>
      </c>
      <c r="L402" s="79">
        <v>8718558</v>
      </c>
      <c r="M402" s="79">
        <f t="shared" si="57"/>
        <v>32</v>
      </c>
      <c r="N402" s="79">
        <f t="shared" si="58"/>
        <v>96</v>
      </c>
      <c r="O402" s="79">
        <f t="shared" si="59"/>
        <v>28</v>
      </c>
      <c r="P402" s="79">
        <f t="shared" si="60"/>
        <v>124</v>
      </c>
      <c r="Q402" s="79">
        <f t="shared" si="61"/>
        <v>130</v>
      </c>
      <c r="R402" s="79">
        <f t="shared" si="62"/>
        <v>6</v>
      </c>
      <c r="S402" s="126">
        <v>100.94</v>
      </c>
      <c r="T402" s="109" t="s">
        <v>12</v>
      </c>
    </row>
    <row r="403" spans="1:20" s="50" customFormat="1" ht="20.100000000000001" customHeight="1" x14ac:dyDescent="0.2">
      <c r="A403" s="86">
        <v>2614931</v>
      </c>
      <c r="B403" s="66">
        <v>3391509</v>
      </c>
      <c r="C403" s="73" t="s">
        <v>473</v>
      </c>
      <c r="D403" s="66" t="s">
        <v>256</v>
      </c>
      <c r="E403" s="66">
        <v>7720779</v>
      </c>
      <c r="F403" s="66" t="s">
        <v>256</v>
      </c>
      <c r="G403" s="112" t="s">
        <v>374</v>
      </c>
      <c r="H403" s="79" t="s">
        <v>687</v>
      </c>
      <c r="I403" s="79" t="s">
        <v>373</v>
      </c>
      <c r="J403" s="66" t="str">
        <f>Tabel32[[#This Row],[Artikelnummer gAvilar]]</f>
        <v>71519</v>
      </c>
      <c r="K403" s="79" t="str">
        <f t="shared" si="56"/>
        <v>8718558715193</v>
      </c>
      <c r="L403" s="79">
        <v>8718558</v>
      </c>
      <c r="M403" s="79">
        <f t="shared" si="57"/>
        <v>41</v>
      </c>
      <c r="N403" s="79">
        <f t="shared" si="58"/>
        <v>123</v>
      </c>
      <c r="O403" s="79">
        <f t="shared" si="59"/>
        <v>24</v>
      </c>
      <c r="P403" s="79">
        <f t="shared" si="60"/>
        <v>147</v>
      </c>
      <c r="Q403" s="79">
        <f t="shared" si="61"/>
        <v>150</v>
      </c>
      <c r="R403" s="79">
        <f t="shared" si="62"/>
        <v>3</v>
      </c>
      <c r="S403" s="126">
        <v>50.521499999999996</v>
      </c>
      <c r="T403" s="109" t="s">
        <v>12</v>
      </c>
    </row>
    <row r="404" spans="1:20" s="50" customFormat="1" ht="20.100000000000001" customHeight="1" x14ac:dyDescent="0.2">
      <c r="A404" s="77">
        <v>1105105</v>
      </c>
      <c r="B404" s="66">
        <v>3390256</v>
      </c>
      <c r="C404" s="66" t="s">
        <v>120</v>
      </c>
      <c r="D404" s="66">
        <v>7510721</v>
      </c>
      <c r="E404" s="66">
        <v>7670114</v>
      </c>
      <c r="F404" s="66" t="s">
        <v>256</v>
      </c>
      <c r="G404" s="107">
        <v>26673</v>
      </c>
      <c r="H404" s="79" t="s">
        <v>599</v>
      </c>
      <c r="I404" s="79" t="s">
        <v>10</v>
      </c>
      <c r="J404" s="66">
        <f>Tabel32[[#This Row],[Artikelnummer gAvilar]]</f>
        <v>26673</v>
      </c>
      <c r="K404" s="79" t="str">
        <f t="shared" si="56"/>
        <v>8718558266732</v>
      </c>
      <c r="L404" s="79">
        <v>8718558</v>
      </c>
      <c r="M404" s="79">
        <f t="shared" si="57"/>
        <v>31</v>
      </c>
      <c r="N404" s="79">
        <f t="shared" si="58"/>
        <v>93</v>
      </c>
      <c r="O404" s="79">
        <f t="shared" si="59"/>
        <v>35</v>
      </c>
      <c r="P404" s="79">
        <f t="shared" si="60"/>
        <v>128</v>
      </c>
      <c r="Q404" s="79">
        <f t="shared" si="61"/>
        <v>130</v>
      </c>
      <c r="R404" s="79">
        <f t="shared" si="62"/>
        <v>2</v>
      </c>
      <c r="S404" s="128">
        <v>15.295499999999999</v>
      </c>
      <c r="T404" s="109" t="s">
        <v>12</v>
      </c>
    </row>
    <row r="405" spans="1:20" s="50" customFormat="1" ht="20.100000000000001" customHeight="1" x14ac:dyDescent="0.2">
      <c r="A405" s="86">
        <v>2190239</v>
      </c>
      <c r="B405" s="66" t="s">
        <v>256</v>
      </c>
      <c r="C405" s="73" t="s">
        <v>465</v>
      </c>
      <c r="D405" s="66" t="s">
        <v>256</v>
      </c>
      <c r="E405" s="66">
        <v>7720772</v>
      </c>
      <c r="F405" s="66" t="s">
        <v>256</v>
      </c>
      <c r="G405" s="107" t="s">
        <v>402</v>
      </c>
      <c r="H405" s="79" t="s">
        <v>610</v>
      </c>
      <c r="I405" s="79" t="s">
        <v>373</v>
      </c>
      <c r="J405" s="66" t="str">
        <f>Tabel32[[#This Row],[Artikelnummer gAvilar]]</f>
        <v>71420</v>
      </c>
      <c r="K405" s="79" t="str">
        <f t="shared" ref="K405:K468" si="63">L405&amp;J405&amp;R405</f>
        <v>8718558714202</v>
      </c>
      <c r="L405" s="79">
        <v>8718558</v>
      </c>
      <c r="M405" s="79">
        <f t="shared" ref="M405:M468" si="64">(SUM(LEFT(J405,1),LEFT(J405,3),RIGHT(J405,1))-(10*(LEFT(J405,2)))+7+8+5)</f>
        <v>31</v>
      </c>
      <c r="N405" s="79">
        <f t="shared" ref="N405:N468" si="65">3*M405</f>
        <v>93</v>
      </c>
      <c r="O405" s="79">
        <f t="shared" ref="O405:O468" si="66">SUM(LEFT(J405,2)-(10*LEFT(J405,1)))+LEFT(J405,4)-(10*LEFT(J405,3))+8+1+5+8</f>
        <v>25</v>
      </c>
      <c r="P405" s="79">
        <f t="shared" ref="P405:P468" si="67">N405+O405</f>
        <v>118</v>
      </c>
      <c r="Q405" s="79">
        <f t="shared" ref="Q405:Q468" si="68">CEILING(P405,10)</f>
        <v>120</v>
      </c>
      <c r="R405" s="79">
        <f t="shared" ref="R405:R468" si="69">Q405-P405</f>
        <v>2</v>
      </c>
      <c r="S405" s="126">
        <v>138</v>
      </c>
      <c r="T405" s="109" t="s">
        <v>12</v>
      </c>
    </row>
    <row r="406" spans="1:20" s="50" customFormat="1" ht="20.100000000000001" customHeight="1" x14ac:dyDescent="0.2">
      <c r="A406" s="86">
        <v>2190304</v>
      </c>
      <c r="B406" s="66">
        <v>3391481</v>
      </c>
      <c r="C406" s="66" t="s">
        <v>467</v>
      </c>
      <c r="D406" s="66" t="s">
        <v>256</v>
      </c>
      <c r="E406" s="66" t="s">
        <v>256</v>
      </c>
      <c r="F406" s="66" t="s">
        <v>256</v>
      </c>
      <c r="G406" s="107">
        <v>71421</v>
      </c>
      <c r="H406" s="79" t="s">
        <v>609</v>
      </c>
      <c r="I406" s="79" t="s">
        <v>373</v>
      </c>
      <c r="J406" s="66">
        <f>Tabel32[[#This Row],[Artikelnummer gAvilar]]</f>
        <v>71421</v>
      </c>
      <c r="K406" s="79" t="str">
        <f t="shared" si="63"/>
        <v>8718558714219</v>
      </c>
      <c r="L406" s="79">
        <v>8718558</v>
      </c>
      <c r="M406" s="79">
        <f t="shared" si="64"/>
        <v>32</v>
      </c>
      <c r="N406" s="79">
        <f t="shared" si="65"/>
        <v>96</v>
      </c>
      <c r="O406" s="79">
        <f t="shared" si="66"/>
        <v>25</v>
      </c>
      <c r="P406" s="79">
        <f t="shared" si="67"/>
        <v>121</v>
      </c>
      <c r="Q406" s="79">
        <f t="shared" si="68"/>
        <v>130</v>
      </c>
      <c r="R406" s="79">
        <f t="shared" si="69"/>
        <v>9</v>
      </c>
      <c r="S406" s="126">
        <v>184.8</v>
      </c>
      <c r="T406" s="109" t="s">
        <v>12</v>
      </c>
    </row>
    <row r="407" spans="1:20" s="50" customFormat="1" ht="20.100000000000001" customHeight="1" x14ac:dyDescent="0.2">
      <c r="A407" s="86" t="s">
        <v>365</v>
      </c>
      <c r="B407" s="66" t="s">
        <v>256</v>
      </c>
      <c r="C407" s="73" t="s">
        <v>468</v>
      </c>
      <c r="D407" s="66" t="s">
        <v>256</v>
      </c>
      <c r="E407" s="66" t="s">
        <v>256</v>
      </c>
      <c r="F407" s="66" t="s">
        <v>256</v>
      </c>
      <c r="G407" s="107">
        <v>71493</v>
      </c>
      <c r="H407" s="79" t="s">
        <v>401</v>
      </c>
      <c r="I407" s="79" t="s">
        <v>373</v>
      </c>
      <c r="J407" s="66">
        <f>Tabel32[[#This Row],[Artikelnummer gAvilar]]</f>
        <v>71493</v>
      </c>
      <c r="K407" s="79" t="str">
        <f t="shared" si="63"/>
        <v>8718558714936</v>
      </c>
      <c r="L407" s="79">
        <v>8718558</v>
      </c>
      <c r="M407" s="79">
        <f t="shared" si="64"/>
        <v>34</v>
      </c>
      <c r="N407" s="79">
        <f t="shared" si="65"/>
        <v>102</v>
      </c>
      <c r="O407" s="79">
        <f t="shared" si="66"/>
        <v>32</v>
      </c>
      <c r="P407" s="79">
        <f t="shared" si="67"/>
        <v>134</v>
      </c>
      <c r="Q407" s="79">
        <f t="shared" si="68"/>
        <v>140</v>
      </c>
      <c r="R407" s="79">
        <f t="shared" si="69"/>
        <v>6</v>
      </c>
      <c r="S407" s="126">
        <v>216</v>
      </c>
      <c r="T407" s="109" t="s">
        <v>12</v>
      </c>
    </row>
    <row r="408" spans="1:20" s="50" customFormat="1" ht="20.100000000000001" customHeight="1" x14ac:dyDescent="0.2">
      <c r="A408" s="86" t="s">
        <v>365</v>
      </c>
      <c r="B408" s="66">
        <v>3400010</v>
      </c>
      <c r="C408" s="73" t="s">
        <v>472</v>
      </c>
      <c r="D408" s="66" t="s">
        <v>256</v>
      </c>
      <c r="E408" s="66">
        <v>7720780</v>
      </c>
      <c r="F408" s="66" t="s">
        <v>256</v>
      </c>
      <c r="G408" s="112" t="s">
        <v>375</v>
      </c>
      <c r="H408" s="79" t="s">
        <v>688</v>
      </c>
      <c r="I408" s="79" t="s">
        <v>373</v>
      </c>
      <c r="J408" s="66" t="str">
        <f>Tabel32[[#This Row],[Artikelnummer gAvilar]]</f>
        <v>71520</v>
      </c>
      <c r="K408" s="79" t="str">
        <f t="shared" si="63"/>
        <v>8718558715209</v>
      </c>
      <c r="L408" s="79">
        <v>8718558</v>
      </c>
      <c r="M408" s="79">
        <f t="shared" si="64"/>
        <v>32</v>
      </c>
      <c r="N408" s="79">
        <f t="shared" si="65"/>
        <v>96</v>
      </c>
      <c r="O408" s="79">
        <f t="shared" si="66"/>
        <v>25</v>
      </c>
      <c r="P408" s="79">
        <f t="shared" si="67"/>
        <v>121</v>
      </c>
      <c r="Q408" s="79">
        <f t="shared" si="68"/>
        <v>130</v>
      </c>
      <c r="R408" s="79">
        <f t="shared" si="69"/>
        <v>9</v>
      </c>
      <c r="S408" s="126">
        <v>60.255000000000003</v>
      </c>
      <c r="T408" s="109" t="s">
        <v>12</v>
      </c>
    </row>
    <row r="409" spans="1:20" s="50" customFormat="1" ht="20.100000000000001" customHeight="1" x14ac:dyDescent="0.2">
      <c r="A409" s="77">
        <v>1105113</v>
      </c>
      <c r="B409" s="66">
        <v>3390257</v>
      </c>
      <c r="C409" s="66" t="s">
        <v>121</v>
      </c>
      <c r="D409" s="66">
        <v>7510722</v>
      </c>
      <c r="E409" s="66">
        <v>7670115</v>
      </c>
      <c r="F409" s="66">
        <v>12188057</v>
      </c>
      <c r="G409" s="107">
        <v>26674</v>
      </c>
      <c r="H409" s="79" t="s">
        <v>600</v>
      </c>
      <c r="I409" s="79" t="s">
        <v>10</v>
      </c>
      <c r="J409" s="66">
        <f>Tabel32[[#This Row],[Artikelnummer gAvilar]]</f>
        <v>26674</v>
      </c>
      <c r="K409" s="79" t="str">
        <f t="shared" si="63"/>
        <v>8718558266749</v>
      </c>
      <c r="L409" s="79">
        <v>8718558</v>
      </c>
      <c r="M409" s="79">
        <f t="shared" si="64"/>
        <v>32</v>
      </c>
      <c r="N409" s="79">
        <f t="shared" si="65"/>
        <v>96</v>
      </c>
      <c r="O409" s="79">
        <f t="shared" si="66"/>
        <v>35</v>
      </c>
      <c r="P409" s="79">
        <f t="shared" si="67"/>
        <v>131</v>
      </c>
      <c r="Q409" s="79">
        <f t="shared" si="68"/>
        <v>140</v>
      </c>
      <c r="R409" s="79">
        <f t="shared" si="69"/>
        <v>9</v>
      </c>
      <c r="S409" s="128">
        <v>21.990500000000001</v>
      </c>
      <c r="T409" s="109" t="s">
        <v>12</v>
      </c>
    </row>
    <row r="410" spans="1:20" s="50" customFormat="1" ht="20.100000000000001" customHeight="1" x14ac:dyDescent="0.2">
      <c r="A410" s="86">
        <v>2190239</v>
      </c>
      <c r="B410" s="66" t="s">
        <v>256</v>
      </c>
      <c r="C410" s="73" t="s">
        <v>465</v>
      </c>
      <c r="D410" s="66" t="s">
        <v>256</v>
      </c>
      <c r="E410" s="66">
        <v>7720772</v>
      </c>
      <c r="F410" s="66" t="s">
        <v>256</v>
      </c>
      <c r="G410" s="107" t="s">
        <v>402</v>
      </c>
      <c r="H410" s="79" t="s">
        <v>610</v>
      </c>
      <c r="I410" s="79" t="s">
        <v>373</v>
      </c>
      <c r="J410" s="66" t="str">
        <f>Tabel32[[#This Row],[Artikelnummer gAvilar]]</f>
        <v>71420</v>
      </c>
      <c r="K410" s="79" t="str">
        <f t="shared" si="63"/>
        <v>8718558714202</v>
      </c>
      <c r="L410" s="79">
        <v>8718558</v>
      </c>
      <c r="M410" s="79">
        <f t="shared" si="64"/>
        <v>31</v>
      </c>
      <c r="N410" s="79">
        <f t="shared" si="65"/>
        <v>93</v>
      </c>
      <c r="O410" s="79">
        <f t="shared" si="66"/>
        <v>25</v>
      </c>
      <c r="P410" s="79">
        <f t="shared" si="67"/>
        <v>118</v>
      </c>
      <c r="Q410" s="79">
        <f t="shared" si="68"/>
        <v>120</v>
      </c>
      <c r="R410" s="79">
        <f t="shared" si="69"/>
        <v>2</v>
      </c>
      <c r="S410" s="126">
        <v>138</v>
      </c>
      <c r="T410" s="109" t="s">
        <v>12</v>
      </c>
    </row>
    <row r="411" spans="1:20" s="50" customFormat="1" ht="20.100000000000001" customHeight="1" x14ac:dyDescent="0.2">
      <c r="A411" s="86">
        <v>2190304</v>
      </c>
      <c r="B411" s="66">
        <v>3391481</v>
      </c>
      <c r="C411" s="66" t="s">
        <v>467</v>
      </c>
      <c r="D411" s="66" t="s">
        <v>256</v>
      </c>
      <c r="E411" s="66" t="s">
        <v>256</v>
      </c>
      <c r="F411" s="66" t="s">
        <v>256</v>
      </c>
      <c r="G411" s="107">
        <v>71421</v>
      </c>
      <c r="H411" s="79" t="s">
        <v>609</v>
      </c>
      <c r="I411" s="79" t="s">
        <v>373</v>
      </c>
      <c r="J411" s="66">
        <f>Tabel32[[#This Row],[Artikelnummer gAvilar]]</f>
        <v>71421</v>
      </c>
      <c r="K411" s="79" t="str">
        <f t="shared" si="63"/>
        <v>8718558714219</v>
      </c>
      <c r="L411" s="79">
        <v>8718558</v>
      </c>
      <c r="M411" s="79">
        <f t="shared" si="64"/>
        <v>32</v>
      </c>
      <c r="N411" s="79">
        <f t="shared" si="65"/>
        <v>96</v>
      </c>
      <c r="O411" s="79">
        <f t="shared" si="66"/>
        <v>25</v>
      </c>
      <c r="P411" s="79">
        <f t="shared" si="67"/>
        <v>121</v>
      </c>
      <c r="Q411" s="79">
        <f t="shared" si="68"/>
        <v>130</v>
      </c>
      <c r="R411" s="79">
        <f t="shared" si="69"/>
        <v>9</v>
      </c>
      <c r="S411" s="126">
        <v>184.8</v>
      </c>
      <c r="T411" s="109" t="s">
        <v>12</v>
      </c>
    </row>
    <row r="412" spans="1:20" s="50" customFormat="1" ht="20.100000000000001" customHeight="1" x14ac:dyDescent="0.2">
      <c r="A412" s="86" t="s">
        <v>365</v>
      </c>
      <c r="B412" s="66" t="s">
        <v>256</v>
      </c>
      <c r="C412" s="73" t="s">
        <v>468</v>
      </c>
      <c r="D412" s="66" t="s">
        <v>256</v>
      </c>
      <c r="E412" s="66" t="s">
        <v>256</v>
      </c>
      <c r="F412" s="66" t="s">
        <v>256</v>
      </c>
      <c r="G412" s="107">
        <v>71493</v>
      </c>
      <c r="H412" s="79" t="s">
        <v>401</v>
      </c>
      <c r="I412" s="79" t="s">
        <v>373</v>
      </c>
      <c r="J412" s="66">
        <f>Tabel32[[#This Row],[Artikelnummer gAvilar]]</f>
        <v>71493</v>
      </c>
      <c r="K412" s="79" t="str">
        <f t="shared" si="63"/>
        <v>8718558714936</v>
      </c>
      <c r="L412" s="79">
        <v>8718558</v>
      </c>
      <c r="M412" s="79">
        <f t="shared" si="64"/>
        <v>34</v>
      </c>
      <c r="N412" s="79">
        <f t="shared" si="65"/>
        <v>102</v>
      </c>
      <c r="O412" s="79">
        <f t="shared" si="66"/>
        <v>32</v>
      </c>
      <c r="P412" s="79">
        <f t="shared" si="67"/>
        <v>134</v>
      </c>
      <c r="Q412" s="79">
        <f t="shared" si="68"/>
        <v>140</v>
      </c>
      <c r="R412" s="79">
        <f t="shared" si="69"/>
        <v>6</v>
      </c>
      <c r="S412" s="126">
        <v>216</v>
      </c>
      <c r="T412" s="109" t="s">
        <v>12</v>
      </c>
    </row>
    <row r="413" spans="1:20" s="50" customFormat="1" ht="20.100000000000001" customHeight="1" x14ac:dyDescent="0.2">
      <c r="A413" s="86" t="s">
        <v>365</v>
      </c>
      <c r="B413" s="66" t="s">
        <v>256</v>
      </c>
      <c r="C413" s="66" t="s">
        <v>455</v>
      </c>
      <c r="D413" s="66" t="s">
        <v>256</v>
      </c>
      <c r="E413" s="66" t="s">
        <v>256</v>
      </c>
      <c r="F413" s="66" t="s">
        <v>256</v>
      </c>
      <c r="G413" s="112">
        <v>72240</v>
      </c>
      <c r="H413" s="79" t="s">
        <v>685</v>
      </c>
      <c r="I413" s="79" t="s">
        <v>373</v>
      </c>
      <c r="J413" s="66">
        <f>Tabel32[[#This Row],[Artikelnummer gAvilar]]</f>
        <v>72240</v>
      </c>
      <c r="K413" s="79" t="str">
        <f t="shared" si="63"/>
        <v>8718558722405</v>
      </c>
      <c r="L413" s="79">
        <v>8718558</v>
      </c>
      <c r="M413" s="79">
        <f t="shared" si="64"/>
        <v>29</v>
      </c>
      <c r="N413" s="79">
        <f t="shared" si="65"/>
        <v>87</v>
      </c>
      <c r="O413" s="79">
        <f t="shared" si="66"/>
        <v>28</v>
      </c>
      <c r="P413" s="79">
        <f t="shared" si="67"/>
        <v>115</v>
      </c>
      <c r="Q413" s="79">
        <f t="shared" si="68"/>
        <v>120</v>
      </c>
      <c r="R413" s="79">
        <f t="shared" si="69"/>
        <v>5</v>
      </c>
      <c r="S413" s="126">
        <v>52.478500000000004</v>
      </c>
      <c r="T413" s="109" t="s">
        <v>12</v>
      </c>
    </row>
    <row r="414" spans="1:20" s="50" customFormat="1" ht="20.100000000000001" customHeight="1" x14ac:dyDescent="0.2">
      <c r="A414" s="77">
        <v>1105105</v>
      </c>
      <c r="B414" s="66">
        <v>3390256</v>
      </c>
      <c r="C414" s="66" t="s">
        <v>120</v>
      </c>
      <c r="D414" s="66">
        <v>7510721</v>
      </c>
      <c r="E414" s="66">
        <v>7670114</v>
      </c>
      <c r="F414" s="66" t="s">
        <v>256</v>
      </c>
      <c r="G414" s="107">
        <v>26673</v>
      </c>
      <c r="H414" s="79" t="s">
        <v>599</v>
      </c>
      <c r="I414" s="79" t="s">
        <v>10</v>
      </c>
      <c r="J414" s="66">
        <f>Tabel32[[#This Row],[Artikelnummer gAvilar]]</f>
        <v>26673</v>
      </c>
      <c r="K414" s="79" t="str">
        <f t="shared" si="63"/>
        <v>8718558266732</v>
      </c>
      <c r="L414" s="79">
        <v>8718558</v>
      </c>
      <c r="M414" s="79">
        <f t="shared" si="64"/>
        <v>31</v>
      </c>
      <c r="N414" s="79">
        <f t="shared" si="65"/>
        <v>93</v>
      </c>
      <c r="O414" s="79">
        <f t="shared" si="66"/>
        <v>35</v>
      </c>
      <c r="P414" s="79">
        <f t="shared" si="67"/>
        <v>128</v>
      </c>
      <c r="Q414" s="79">
        <f t="shared" si="68"/>
        <v>130</v>
      </c>
      <c r="R414" s="79">
        <f t="shared" si="69"/>
        <v>2</v>
      </c>
      <c r="S414" s="128">
        <v>15.295499999999999</v>
      </c>
      <c r="T414" s="109" t="s">
        <v>12</v>
      </c>
    </row>
    <row r="415" spans="1:20" s="50" customFormat="1" ht="20.100000000000001" customHeight="1" x14ac:dyDescent="0.2">
      <c r="A415" s="86">
        <v>2190239</v>
      </c>
      <c r="B415" s="66" t="s">
        <v>256</v>
      </c>
      <c r="C415" s="73" t="s">
        <v>465</v>
      </c>
      <c r="D415" s="66" t="s">
        <v>256</v>
      </c>
      <c r="E415" s="66">
        <v>7720772</v>
      </c>
      <c r="F415" s="66" t="s">
        <v>256</v>
      </c>
      <c r="G415" s="107" t="s">
        <v>402</v>
      </c>
      <c r="H415" s="79" t="s">
        <v>610</v>
      </c>
      <c r="I415" s="79" t="s">
        <v>373</v>
      </c>
      <c r="J415" s="66" t="str">
        <f>Tabel32[[#This Row],[Artikelnummer gAvilar]]</f>
        <v>71420</v>
      </c>
      <c r="K415" s="79" t="str">
        <f t="shared" si="63"/>
        <v>8718558714202</v>
      </c>
      <c r="L415" s="79">
        <v>8718558</v>
      </c>
      <c r="M415" s="79">
        <f t="shared" si="64"/>
        <v>31</v>
      </c>
      <c r="N415" s="79">
        <f t="shared" si="65"/>
        <v>93</v>
      </c>
      <c r="O415" s="79">
        <f t="shared" si="66"/>
        <v>25</v>
      </c>
      <c r="P415" s="79">
        <f t="shared" si="67"/>
        <v>118</v>
      </c>
      <c r="Q415" s="79">
        <f t="shared" si="68"/>
        <v>120</v>
      </c>
      <c r="R415" s="79">
        <f t="shared" si="69"/>
        <v>2</v>
      </c>
      <c r="S415" s="126">
        <v>138</v>
      </c>
      <c r="T415" s="109" t="s">
        <v>12</v>
      </c>
    </row>
    <row r="416" spans="1:20" s="50" customFormat="1" ht="20.100000000000001" customHeight="1" x14ac:dyDescent="0.2">
      <c r="A416" s="86">
        <v>2190304</v>
      </c>
      <c r="B416" s="66">
        <v>3391481</v>
      </c>
      <c r="C416" s="66" t="s">
        <v>467</v>
      </c>
      <c r="D416" s="66" t="s">
        <v>256</v>
      </c>
      <c r="E416" s="66" t="s">
        <v>256</v>
      </c>
      <c r="F416" s="66" t="s">
        <v>256</v>
      </c>
      <c r="G416" s="107">
        <v>71421</v>
      </c>
      <c r="H416" s="79" t="s">
        <v>609</v>
      </c>
      <c r="I416" s="79" t="s">
        <v>373</v>
      </c>
      <c r="J416" s="66">
        <f>Tabel32[[#This Row],[Artikelnummer gAvilar]]</f>
        <v>71421</v>
      </c>
      <c r="K416" s="79" t="str">
        <f t="shared" si="63"/>
        <v>8718558714219</v>
      </c>
      <c r="L416" s="79">
        <v>8718558</v>
      </c>
      <c r="M416" s="79">
        <f t="shared" si="64"/>
        <v>32</v>
      </c>
      <c r="N416" s="79">
        <f t="shared" si="65"/>
        <v>96</v>
      </c>
      <c r="O416" s="79">
        <f t="shared" si="66"/>
        <v>25</v>
      </c>
      <c r="P416" s="79">
        <f t="shared" si="67"/>
        <v>121</v>
      </c>
      <c r="Q416" s="79">
        <f t="shared" si="68"/>
        <v>130</v>
      </c>
      <c r="R416" s="79">
        <f t="shared" si="69"/>
        <v>9</v>
      </c>
      <c r="S416" s="126">
        <v>184.8</v>
      </c>
      <c r="T416" s="109" t="s">
        <v>12</v>
      </c>
    </row>
    <row r="417" spans="1:20" s="50" customFormat="1" ht="20.100000000000001" customHeight="1" x14ac:dyDescent="0.2">
      <c r="A417" s="86" t="s">
        <v>365</v>
      </c>
      <c r="B417" s="66" t="s">
        <v>256</v>
      </c>
      <c r="C417" s="73" t="s">
        <v>468</v>
      </c>
      <c r="D417" s="66" t="s">
        <v>256</v>
      </c>
      <c r="E417" s="66" t="s">
        <v>256</v>
      </c>
      <c r="F417" s="66" t="s">
        <v>256</v>
      </c>
      <c r="G417" s="107">
        <v>71493</v>
      </c>
      <c r="H417" s="79" t="s">
        <v>401</v>
      </c>
      <c r="I417" s="79" t="s">
        <v>373</v>
      </c>
      <c r="J417" s="66">
        <f>Tabel32[[#This Row],[Artikelnummer gAvilar]]</f>
        <v>71493</v>
      </c>
      <c r="K417" s="79" t="str">
        <f t="shared" si="63"/>
        <v>8718558714936</v>
      </c>
      <c r="L417" s="79">
        <v>8718558</v>
      </c>
      <c r="M417" s="79">
        <f t="shared" si="64"/>
        <v>34</v>
      </c>
      <c r="N417" s="79">
        <f t="shared" si="65"/>
        <v>102</v>
      </c>
      <c r="O417" s="79">
        <f t="shared" si="66"/>
        <v>32</v>
      </c>
      <c r="P417" s="79">
        <f t="shared" si="67"/>
        <v>134</v>
      </c>
      <c r="Q417" s="79">
        <f t="shared" si="68"/>
        <v>140</v>
      </c>
      <c r="R417" s="79">
        <f t="shared" si="69"/>
        <v>6</v>
      </c>
      <c r="S417" s="126">
        <v>216</v>
      </c>
      <c r="T417" s="109" t="s">
        <v>12</v>
      </c>
    </row>
    <row r="418" spans="1:20" s="50" customFormat="1" ht="20.100000000000001" customHeight="1" x14ac:dyDescent="0.2">
      <c r="A418" s="86" t="s">
        <v>365</v>
      </c>
      <c r="B418" s="66">
        <v>3410089</v>
      </c>
      <c r="C418" s="66" t="s">
        <v>458</v>
      </c>
      <c r="D418" s="66" t="s">
        <v>256</v>
      </c>
      <c r="E418" s="66" t="s">
        <v>256</v>
      </c>
      <c r="F418" s="66" t="s">
        <v>256</v>
      </c>
      <c r="G418" s="112">
        <v>72241</v>
      </c>
      <c r="H418" s="79" t="s">
        <v>686</v>
      </c>
      <c r="I418" s="79" t="s">
        <v>373</v>
      </c>
      <c r="J418" s="66">
        <f>Tabel32[[#This Row],[Artikelnummer gAvilar]]</f>
        <v>72241</v>
      </c>
      <c r="K418" s="79" t="str">
        <f t="shared" si="63"/>
        <v>8718558722412</v>
      </c>
      <c r="L418" s="79">
        <v>8718558</v>
      </c>
      <c r="M418" s="79">
        <f t="shared" si="64"/>
        <v>30</v>
      </c>
      <c r="N418" s="79">
        <f t="shared" si="65"/>
        <v>90</v>
      </c>
      <c r="O418" s="79">
        <f t="shared" si="66"/>
        <v>28</v>
      </c>
      <c r="P418" s="79">
        <f t="shared" si="67"/>
        <v>118</v>
      </c>
      <c r="Q418" s="79">
        <f t="shared" si="68"/>
        <v>120</v>
      </c>
      <c r="R418" s="79">
        <f t="shared" si="69"/>
        <v>2</v>
      </c>
      <c r="S418" s="126">
        <v>62.160499999999999</v>
      </c>
      <c r="T418" s="109" t="s">
        <v>12</v>
      </c>
    </row>
    <row r="419" spans="1:20" s="50" customFormat="1" ht="20.100000000000001" customHeight="1" x14ac:dyDescent="0.2">
      <c r="A419" s="77">
        <v>1105113</v>
      </c>
      <c r="B419" s="66">
        <v>3390257</v>
      </c>
      <c r="C419" s="66" t="s">
        <v>121</v>
      </c>
      <c r="D419" s="66">
        <v>7510722</v>
      </c>
      <c r="E419" s="66">
        <v>7670115</v>
      </c>
      <c r="F419" s="66">
        <v>12188057</v>
      </c>
      <c r="G419" s="107">
        <v>26674</v>
      </c>
      <c r="H419" s="79" t="s">
        <v>600</v>
      </c>
      <c r="I419" s="79" t="s">
        <v>10</v>
      </c>
      <c r="J419" s="66">
        <f>Tabel32[[#This Row],[Artikelnummer gAvilar]]</f>
        <v>26674</v>
      </c>
      <c r="K419" s="79" t="str">
        <f t="shared" si="63"/>
        <v>8718558266749</v>
      </c>
      <c r="L419" s="79">
        <v>8718558</v>
      </c>
      <c r="M419" s="79">
        <f t="shared" si="64"/>
        <v>32</v>
      </c>
      <c r="N419" s="79">
        <f t="shared" si="65"/>
        <v>96</v>
      </c>
      <c r="O419" s="79">
        <f t="shared" si="66"/>
        <v>35</v>
      </c>
      <c r="P419" s="79">
        <f t="shared" si="67"/>
        <v>131</v>
      </c>
      <c r="Q419" s="79">
        <f t="shared" si="68"/>
        <v>140</v>
      </c>
      <c r="R419" s="79">
        <f t="shared" si="69"/>
        <v>9</v>
      </c>
      <c r="S419" s="128">
        <v>21.990500000000001</v>
      </c>
      <c r="T419" s="109" t="s">
        <v>12</v>
      </c>
    </row>
    <row r="420" spans="1:20" s="50" customFormat="1" ht="20.100000000000001" customHeight="1" x14ac:dyDescent="0.2">
      <c r="A420" s="86">
        <v>2190239</v>
      </c>
      <c r="B420" s="66" t="s">
        <v>256</v>
      </c>
      <c r="C420" s="73" t="s">
        <v>465</v>
      </c>
      <c r="D420" s="66" t="s">
        <v>256</v>
      </c>
      <c r="E420" s="66">
        <v>7720772</v>
      </c>
      <c r="F420" s="66" t="s">
        <v>256</v>
      </c>
      <c r="G420" s="107" t="s">
        <v>402</v>
      </c>
      <c r="H420" s="79" t="s">
        <v>610</v>
      </c>
      <c r="I420" s="79" t="s">
        <v>373</v>
      </c>
      <c r="J420" s="66" t="str">
        <f>Tabel32[[#This Row],[Artikelnummer gAvilar]]</f>
        <v>71420</v>
      </c>
      <c r="K420" s="79" t="str">
        <f t="shared" si="63"/>
        <v>8718558714202</v>
      </c>
      <c r="L420" s="79">
        <v>8718558</v>
      </c>
      <c r="M420" s="79">
        <f t="shared" si="64"/>
        <v>31</v>
      </c>
      <c r="N420" s="79">
        <f t="shared" si="65"/>
        <v>93</v>
      </c>
      <c r="O420" s="79">
        <f t="shared" si="66"/>
        <v>25</v>
      </c>
      <c r="P420" s="79">
        <f t="shared" si="67"/>
        <v>118</v>
      </c>
      <c r="Q420" s="79">
        <f t="shared" si="68"/>
        <v>120</v>
      </c>
      <c r="R420" s="79">
        <f t="shared" si="69"/>
        <v>2</v>
      </c>
      <c r="S420" s="126">
        <v>138</v>
      </c>
      <c r="T420" s="109" t="s">
        <v>12</v>
      </c>
    </row>
    <row r="421" spans="1:20" s="50" customFormat="1" ht="20.100000000000001" customHeight="1" x14ac:dyDescent="0.2">
      <c r="A421" s="86">
        <v>2190304</v>
      </c>
      <c r="B421" s="66">
        <v>3391481</v>
      </c>
      <c r="C421" s="66" t="s">
        <v>467</v>
      </c>
      <c r="D421" s="66" t="s">
        <v>256</v>
      </c>
      <c r="E421" s="66" t="s">
        <v>256</v>
      </c>
      <c r="F421" s="66" t="s">
        <v>256</v>
      </c>
      <c r="G421" s="107">
        <v>71421</v>
      </c>
      <c r="H421" s="79" t="s">
        <v>609</v>
      </c>
      <c r="I421" s="79" t="s">
        <v>373</v>
      </c>
      <c r="J421" s="66">
        <f>Tabel32[[#This Row],[Artikelnummer gAvilar]]</f>
        <v>71421</v>
      </c>
      <c r="K421" s="79" t="str">
        <f t="shared" si="63"/>
        <v>8718558714219</v>
      </c>
      <c r="L421" s="79">
        <v>8718558</v>
      </c>
      <c r="M421" s="79">
        <f t="shared" si="64"/>
        <v>32</v>
      </c>
      <c r="N421" s="79">
        <f t="shared" si="65"/>
        <v>96</v>
      </c>
      <c r="O421" s="79">
        <f t="shared" si="66"/>
        <v>25</v>
      </c>
      <c r="P421" s="79">
        <f t="shared" si="67"/>
        <v>121</v>
      </c>
      <c r="Q421" s="79">
        <f t="shared" si="68"/>
        <v>130</v>
      </c>
      <c r="R421" s="79">
        <f t="shared" si="69"/>
        <v>9</v>
      </c>
      <c r="S421" s="126">
        <v>184.8</v>
      </c>
      <c r="T421" s="109" t="s">
        <v>12</v>
      </c>
    </row>
    <row r="422" spans="1:20" s="50" customFormat="1" ht="20.100000000000001" customHeight="1" x14ac:dyDescent="0.2">
      <c r="A422" s="86" t="s">
        <v>365</v>
      </c>
      <c r="B422" s="66" t="s">
        <v>256</v>
      </c>
      <c r="C422" s="73" t="s">
        <v>468</v>
      </c>
      <c r="D422" s="66" t="s">
        <v>256</v>
      </c>
      <c r="E422" s="66" t="s">
        <v>256</v>
      </c>
      <c r="F422" s="66" t="s">
        <v>256</v>
      </c>
      <c r="G422" s="107">
        <v>71493</v>
      </c>
      <c r="H422" s="79" t="s">
        <v>401</v>
      </c>
      <c r="I422" s="79" t="s">
        <v>373</v>
      </c>
      <c r="J422" s="66">
        <f>Tabel32[[#This Row],[Artikelnummer gAvilar]]</f>
        <v>71493</v>
      </c>
      <c r="K422" s="79" t="str">
        <f t="shared" si="63"/>
        <v>8718558714936</v>
      </c>
      <c r="L422" s="79">
        <v>8718558</v>
      </c>
      <c r="M422" s="79">
        <f t="shared" si="64"/>
        <v>34</v>
      </c>
      <c r="N422" s="79">
        <f t="shared" si="65"/>
        <v>102</v>
      </c>
      <c r="O422" s="79">
        <f t="shared" si="66"/>
        <v>32</v>
      </c>
      <c r="P422" s="79">
        <f t="shared" si="67"/>
        <v>134</v>
      </c>
      <c r="Q422" s="79">
        <f t="shared" si="68"/>
        <v>140</v>
      </c>
      <c r="R422" s="79">
        <f t="shared" si="69"/>
        <v>6</v>
      </c>
      <c r="S422" s="126">
        <v>216</v>
      </c>
      <c r="T422" s="109" t="s">
        <v>12</v>
      </c>
    </row>
    <row r="423" spans="1:20" s="50" customFormat="1" ht="20.100000000000001" customHeight="1" x14ac:dyDescent="0.2">
      <c r="A423" s="86" t="s">
        <v>365</v>
      </c>
      <c r="B423" s="66">
        <v>3400007</v>
      </c>
      <c r="C423" s="66" t="s">
        <v>453</v>
      </c>
      <c r="D423" s="66" t="s">
        <v>256</v>
      </c>
      <c r="E423" s="66" t="s">
        <v>256</v>
      </c>
      <c r="F423" s="66" t="s">
        <v>256</v>
      </c>
      <c r="G423" s="112">
        <v>71355</v>
      </c>
      <c r="H423" s="79" t="s">
        <v>432</v>
      </c>
      <c r="I423" s="79" t="s">
        <v>373</v>
      </c>
      <c r="J423" s="66">
        <f>Tabel32[[#This Row],[Artikelnummer gAvilar]]</f>
        <v>71355</v>
      </c>
      <c r="K423" s="79" t="str">
        <f t="shared" si="63"/>
        <v>8718558713557</v>
      </c>
      <c r="L423" s="79">
        <v>8718558</v>
      </c>
      <c r="M423" s="79">
        <f t="shared" si="64"/>
        <v>35</v>
      </c>
      <c r="N423" s="79">
        <f t="shared" si="65"/>
        <v>105</v>
      </c>
      <c r="O423" s="79">
        <f t="shared" si="66"/>
        <v>28</v>
      </c>
      <c r="P423" s="79">
        <f t="shared" si="67"/>
        <v>133</v>
      </c>
      <c r="Q423" s="79">
        <f t="shared" si="68"/>
        <v>140</v>
      </c>
      <c r="R423" s="79">
        <f t="shared" si="69"/>
        <v>7</v>
      </c>
      <c r="S423" s="126">
        <v>133.07599999999999</v>
      </c>
      <c r="T423" s="109" t="s">
        <v>12</v>
      </c>
    </row>
    <row r="424" spans="1:20" s="50" customFormat="1" ht="20.100000000000001" customHeight="1" x14ac:dyDescent="0.2">
      <c r="A424" s="77">
        <v>1105105</v>
      </c>
      <c r="B424" s="66">
        <v>3390256</v>
      </c>
      <c r="C424" s="66" t="s">
        <v>120</v>
      </c>
      <c r="D424" s="66">
        <v>7510721</v>
      </c>
      <c r="E424" s="66">
        <v>7670114</v>
      </c>
      <c r="F424" s="66" t="s">
        <v>256</v>
      </c>
      <c r="G424" s="107">
        <v>26673</v>
      </c>
      <c r="H424" s="79" t="s">
        <v>599</v>
      </c>
      <c r="I424" s="79" t="s">
        <v>10</v>
      </c>
      <c r="J424" s="66">
        <f>Tabel32[[#This Row],[Artikelnummer gAvilar]]</f>
        <v>26673</v>
      </c>
      <c r="K424" s="79" t="str">
        <f t="shared" si="63"/>
        <v>8718558266732</v>
      </c>
      <c r="L424" s="79">
        <v>8718558</v>
      </c>
      <c r="M424" s="79">
        <f t="shared" si="64"/>
        <v>31</v>
      </c>
      <c r="N424" s="79">
        <f t="shared" si="65"/>
        <v>93</v>
      </c>
      <c r="O424" s="79">
        <f t="shared" si="66"/>
        <v>35</v>
      </c>
      <c r="P424" s="79">
        <f t="shared" si="67"/>
        <v>128</v>
      </c>
      <c r="Q424" s="79">
        <f t="shared" si="68"/>
        <v>130</v>
      </c>
      <c r="R424" s="79">
        <f t="shared" si="69"/>
        <v>2</v>
      </c>
      <c r="S424" s="128">
        <v>15.295499999999999</v>
      </c>
      <c r="T424" s="109" t="s">
        <v>12</v>
      </c>
    </row>
    <row r="425" spans="1:20" s="50" customFormat="1" ht="20.100000000000001" customHeight="1" x14ac:dyDescent="0.2">
      <c r="A425" s="86">
        <v>2190239</v>
      </c>
      <c r="B425" s="66" t="s">
        <v>256</v>
      </c>
      <c r="C425" s="73" t="s">
        <v>465</v>
      </c>
      <c r="D425" s="66" t="s">
        <v>256</v>
      </c>
      <c r="E425" s="66">
        <v>7720772</v>
      </c>
      <c r="F425" s="66" t="s">
        <v>256</v>
      </c>
      <c r="G425" s="107" t="s">
        <v>402</v>
      </c>
      <c r="H425" s="79" t="s">
        <v>610</v>
      </c>
      <c r="I425" s="79" t="s">
        <v>373</v>
      </c>
      <c r="J425" s="66" t="str">
        <f>Tabel32[[#This Row],[Artikelnummer gAvilar]]</f>
        <v>71420</v>
      </c>
      <c r="K425" s="79" t="str">
        <f t="shared" si="63"/>
        <v>8718558714202</v>
      </c>
      <c r="L425" s="79">
        <v>8718558</v>
      </c>
      <c r="M425" s="79">
        <f t="shared" si="64"/>
        <v>31</v>
      </c>
      <c r="N425" s="79">
        <f t="shared" si="65"/>
        <v>93</v>
      </c>
      <c r="O425" s="79">
        <f t="shared" si="66"/>
        <v>25</v>
      </c>
      <c r="P425" s="79">
        <f t="shared" si="67"/>
        <v>118</v>
      </c>
      <c r="Q425" s="79">
        <f t="shared" si="68"/>
        <v>120</v>
      </c>
      <c r="R425" s="79">
        <f t="shared" si="69"/>
        <v>2</v>
      </c>
      <c r="S425" s="126">
        <v>138</v>
      </c>
      <c r="T425" s="109" t="s">
        <v>12</v>
      </c>
    </row>
    <row r="426" spans="1:20" s="50" customFormat="1" ht="20.100000000000001" customHeight="1" x14ac:dyDescent="0.2">
      <c r="A426" s="86">
        <v>2190304</v>
      </c>
      <c r="B426" s="66">
        <v>3391481</v>
      </c>
      <c r="C426" s="66" t="s">
        <v>467</v>
      </c>
      <c r="D426" s="66" t="s">
        <v>256</v>
      </c>
      <c r="E426" s="66" t="s">
        <v>256</v>
      </c>
      <c r="F426" s="66" t="s">
        <v>256</v>
      </c>
      <c r="G426" s="107">
        <v>71421</v>
      </c>
      <c r="H426" s="79" t="s">
        <v>609</v>
      </c>
      <c r="I426" s="79" t="s">
        <v>373</v>
      </c>
      <c r="J426" s="66">
        <f>Tabel32[[#This Row],[Artikelnummer gAvilar]]</f>
        <v>71421</v>
      </c>
      <c r="K426" s="79" t="str">
        <f t="shared" si="63"/>
        <v>8718558714219</v>
      </c>
      <c r="L426" s="79">
        <v>8718558</v>
      </c>
      <c r="M426" s="79">
        <f t="shared" si="64"/>
        <v>32</v>
      </c>
      <c r="N426" s="79">
        <f t="shared" si="65"/>
        <v>96</v>
      </c>
      <c r="O426" s="79">
        <f t="shared" si="66"/>
        <v>25</v>
      </c>
      <c r="P426" s="79">
        <f t="shared" si="67"/>
        <v>121</v>
      </c>
      <c r="Q426" s="79">
        <f t="shared" si="68"/>
        <v>130</v>
      </c>
      <c r="R426" s="79">
        <f t="shared" si="69"/>
        <v>9</v>
      </c>
      <c r="S426" s="126">
        <v>184.8</v>
      </c>
      <c r="T426" s="109" t="s">
        <v>12</v>
      </c>
    </row>
    <row r="427" spans="1:20" s="50" customFormat="1" ht="20.100000000000001" customHeight="1" x14ac:dyDescent="0.2">
      <c r="A427" s="86" t="s">
        <v>365</v>
      </c>
      <c r="B427" s="66" t="s">
        <v>256</v>
      </c>
      <c r="C427" s="73" t="s">
        <v>468</v>
      </c>
      <c r="D427" s="66" t="s">
        <v>256</v>
      </c>
      <c r="E427" s="66" t="s">
        <v>256</v>
      </c>
      <c r="F427" s="66" t="s">
        <v>256</v>
      </c>
      <c r="G427" s="107">
        <v>71493</v>
      </c>
      <c r="H427" s="79" t="s">
        <v>401</v>
      </c>
      <c r="I427" s="79" t="s">
        <v>373</v>
      </c>
      <c r="J427" s="66">
        <f>Tabel32[[#This Row],[Artikelnummer gAvilar]]</f>
        <v>71493</v>
      </c>
      <c r="K427" s="79" t="str">
        <f t="shared" si="63"/>
        <v>8718558714936</v>
      </c>
      <c r="L427" s="79">
        <v>8718558</v>
      </c>
      <c r="M427" s="79">
        <f t="shared" si="64"/>
        <v>34</v>
      </c>
      <c r="N427" s="79">
        <f t="shared" si="65"/>
        <v>102</v>
      </c>
      <c r="O427" s="79">
        <f t="shared" si="66"/>
        <v>32</v>
      </c>
      <c r="P427" s="79">
        <f t="shared" si="67"/>
        <v>134</v>
      </c>
      <c r="Q427" s="79">
        <f t="shared" si="68"/>
        <v>140</v>
      </c>
      <c r="R427" s="79">
        <f t="shared" si="69"/>
        <v>6</v>
      </c>
      <c r="S427" s="126">
        <v>216</v>
      </c>
      <c r="T427" s="109" t="s">
        <v>12</v>
      </c>
    </row>
    <row r="428" spans="1:20" s="50" customFormat="1" ht="20.100000000000001" customHeight="1" x14ac:dyDescent="0.2">
      <c r="A428" s="86" t="s">
        <v>365</v>
      </c>
      <c r="B428" s="66">
        <v>3400008</v>
      </c>
      <c r="C428" s="66" t="s">
        <v>452</v>
      </c>
      <c r="D428" s="66" t="s">
        <v>256</v>
      </c>
      <c r="E428" s="66" t="s">
        <v>256</v>
      </c>
      <c r="F428" s="66" t="s">
        <v>256</v>
      </c>
      <c r="G428" s="112">
        <v>71356</v>
      </c>
      <c r="H428" s="79" t="s">
        <v>433</v>
      </c>
      <c r="I428" s="79" t="s">
        <v>373</v>
      </c>
      <c r="J428" s="66">
        <f>Tabel32[[#This Row],[Artikelnummer gAvilar]]</f>
        <v>71356</v>
      </c>
      <c r="K428" s="79" t="str">
        <f t="shared" si="63"/>
        <v>8718558713564</v>
      </c>
      <c r="L428" s="79">
        <v>8718558</v>
      </c>
      <c r="M428" s="79">
        <f t="shared" si="64"/>
        <v>36</v>
      </c>
      <c r="N428" s="79">
        <f t="shared" si="65"/>
        <v>108</v>
      </c>
      <c r="O428" s="79">
        <f t="shared" si="66"/>
        <v>28</v>
      </c>
      <c r="P428" s="79">
        <f t="shared" si="67"/>
        <v>136</v>
      </c>
      <c r="Q428" s="79">
        <f t="shared" si="68"/>
        <v>140</v>
      </c>
      <c r="R428" s="79">
        <f t="shared" si="69"/>
        <v>4</v>
      </c>
      <c r="S428" s="126">
        <v>188.79900000000001</v>
      </c>
      <c r="T428" s="109" t="s">
        <v>12</v>
      </c>
    </row>
    <row r="429" spans="1:20" s="50" customFormat="1" ht="20.100000000000001" customHeight="1" x14ac:dyDescent="0.2">
      <c r="A429" s="77">
        <v>1105113</v>
      </c>
      <c r="B429" s="66">
        <v>3390257</v>
      </c>
      <c r="C429" s="66" t="s">
        <v>121</v>
      </c>
      <c r="D429" s="66">
        <v>7510722</v>
      </c>
      <c r="E429" s="66">
        <v>7670115</v>
      </c>
      <c r="F429" s="66">
        <v>12188057</v>
      </c>
      <c r="G429" s="107">
        <v>26674</v>
      </c>
      <c r="H429" s="79" t="s">
        <v>600</v>
      </c>
      <c r="I429" s="79" t="s">
        <v>10</v>
      </c>
      <c r="J429" s="66">
        <f>Tabel32[[#This Row],[Artikelnummer gAvilar]]</f>
        <v>26674</v>
      </c>
      <c r="K429" s="79" t="str">
        <f t="shared" si="63"/>
        <v>8718558266749</v>
      </c>
      <c r="L429" s="79">
        <v>8718558</v>
      </c>
      <c r="M429" s="79">
        <f t="shared" si="64"/>
        <v>32</v>
      </c>
      <c r="N429" s="79">
        <f t="shared" si="65"/>
        <v>96</v>
      </c>
      <c r="O429" s="79">
        <f t="shared" si="66"/>
        <v>35</v>
      </c>
      <c r="P429" s="79">
        <f t="shared" si="67"/>
        <v>131</v>
      </c>
      <c r="Q429" s="79">
        <f t="shared" si="68"/>
        <v>140</v>
      </c>
      <c r="R429" s="79">
        <f t="shared" si="69"/>
        <v>9</v>
      </c>
      <c r="S429" s="128">
        <v>21.990500000000001</v>
      </c>
      <c r="T429" s="109" t="s">
        <v>12</v>
      </c>
    </row>
    <row r="430" spans="1:20" s="50" customFormat="1" ht="20.100000000000001" customHeight="1" x14ac:dyDescent="0.2">
      <c r="A430" s="86">
        <v>2190239</v>
      </c>
      <c r="B430" s="66" t="s">
        <v>256</v>
      </c>
      <c r="C430" s="73" t="s">
        <v>465</v>
      </c>
      <c r="D430" s="66" t="s">
        <v>256</v>
      </c>
      <c r="E430" s="66">
        <v>7720772</v>
      </c>
      <c r="F430" s="66" t="s">
        <v>256</v>
      </c>
      <c r="G430" s="107" t="s">
        <v>402</v>
      </c>
      <c r="H430" s="79" t="s">
        <v>610</v>
      </c>
      <c r="I430" s="79" t="s">
        <v>373</v>
      </c>
      <c r="J430" s="66" t="str">
        <f>Tabel32[[#This Row],[Artikelnummer gAvilar]]</f>
        <v>71420</v>
      </c>
      <c r="K430" s="79" t="str">
        <f t="shared" si="63"/>
        <v>8718558714202</v>
      </c>
      <c r="L430" s="79">
        <v>8718558</v>
      </c>
      <c r="M430" s="79">
        <f t="shared" si="64"/>
        <v>31</v>
      </c>
      <c r="N430" s="79">
        <f t="shared" si="65"/>
        <v>93</v>
      </c>
      <c r="O430" s="79">
        <f t="shared" si="66"/>
        <v>25</v>
      </c>
      <c r="P430" s="79">
        <f t="shared" si="67"/>
        <v>118</v>
      </c>
      <c r="Q430" s="79">
        <f t="shared" si="68"/>
        <v>120</v>
      </c>
      <c r="R430" s="79">
        <f t="shared" si="69"/>
        <v>2</v>
      </c>
      <c r="S430" s="126">
        <v>138</v>
      </c>
      <c r="T430" s="109" t="s">
        <v>12</v>
      </c>
    </row>
    <row r="431" spans="1:20" s="50" customFormat="1" ht="20.100000000000001" customHeight="1" x14ac:dyDescent="0.2">
      <c r="A431" s="86">
        <v>2190304</v>
      </c>
      <c r="B431" s="66">
        <v>3391481</v>
      </c>
      <c r="C431" s="66" t="s">
        <v>467</v>
      </c>
      <c r="D431" s="66" t="s">
        <v>256</v>
      </c>
      <c r="E431" s="66" t="s">
        <v>256</v>
      </c>
      <c r="F431" s="66" t="s">
        <v>256</v>
      </c>
      <c r="G431" s="107">
        <v>71421</v>
      </c>
      <c r="H431" s="79" t="s">
        <v>609</v>
      </c>
      <c r="I431" s="79" t="s">
        <v>373</v>
      </c>
      <c r="J431" s="66">
        <f>Tabel32[[#This Row],[Artikelnummer gAvilar]]</f>
        <v>71421</v>
      </c>
      <c r="K431" s="79" t="str">
        <f t="shared" si="63"/>
        <v>8718558714219</v>
      </c>
      <c r="L431" s="79">
        <v>8718558</v>
      </c>
      <c r="M431" s="79">
        <f t="shared" si="64"/>
        <v>32</v>
      </c>
      <c r="N431" s="79">
        <f t="shared" si="65"/>
        <v>96</v>
      </c>
      <c r="O431" s="79">
        <f t="shared" si="66"/>
        <v>25</v>
      </c>
      <c r="P431" s="79">
        <f t="shared" si="67"/>
        <v>121</v>
      </c>
      <c r="Q431" s="79">
        <f t="shared" si="68"/>
        <v>130</v>
      </c>
      <c r="R431" s="79">
        <f t="shared" si="69"/>
        <v>9</v>
      </c>
      <c r="S431" s="126">
        <v>184.8</v>
      </c>
      <c r="T431" s="109" t="s">
        <v>12</v>
      </c>
    </row>
    <row r="432" spans="1:20" s="50" customFormat="1" ht="20.100000000000001" customHeight="1" x14ac:dyDescent="0.2">
      <c r="A432" s="86" t="s">
        <v>365</v>
      </c>
      <c r="B432" s="66" t="s">
        <v>256</v>
      </c>
      <c r="C432" s="73" t="s">
        <v>468</v>
      </c>
      <c r="D432" s="66" t="s">
        <v>256</v>
      </c>
      <c r="E432" s="66" t="s">
        <v>256</v>
      </c>
      <c r="F432" s="66" t="s">
        <v>256</v>
      </c>
      <c r="G432" s="107">
        <v>71493</v>
      </c>
      <c r="H432" s="79" t="s">
        <v>401</v>
      </c>
      <c r="I432" s="79" t="s">
        <v>373</v>
      </c>
      <c r="J432" s="66">
        <f>Tabel32[[#This Row],[Artikelnummer gAvilar]]</f>
        <v>71493</v>
      </c>
      <c r="K432" s="79" t="str">
        <f t="shared" si="63"/>
        <v>8718558714936</v>
      </c>
      <c r="L432" s="79">
        <v>8718558</v>
      </c>
      <c r="M432" s="79">
        <f t="shared" si="64"/>
        <v>34</v>
      </c>
      <c r="N432" s="79">
        <f t="shared" si="65"/>
        <v>102</v>
      </c>
      <c r="O432" s="79">
        <f t="shared" si="66"/>
        <v>32</v>
      </c>
      <c r="P432" s="79">
        <f t="shared" si="67"/>
        <v>134</v>
      </c>
      <c r="Q432" s="79">
        <f t="shared" si="68"/>
        <v>140</v>
      </c>
      <c r="R432" s="79">
        <f t="shared" si="69"/>
        <v>6</v>
      </c>
      <c r="S432" s="126">
        <v>216</v>
      </c>
      <c r="T432" s="109" t="s">
        <v>12</v>
      </c>
    </row>
    <row r="433" spans="1:20" s="50" customFormat="1" ht="20.100000000000001" customHeight="1" x14ac:dyDescent="0.2">
      <c r="A433" s="86" t="s">
        <v>365</v>
      </c>
      <c r="B433" s="66">
        <v>3400009</v>
      </c>
      <c r="C433" s="66" t="s">
        <v>451</v>
      </c>
      <c r="D433" s="66" t="s">
        <v>256</v>
      </c>
      <c r="E433" s="66" t="s">
        <v>256</v>
      </c>
      <c r="F433" s="66" t="s">
        <v>256</v>
      </c>
      <c r="G433" s="112" t="s">
        <v>377</v>
      </c>
      <c r="H433" s="79" t="s">
        <v>434</v>
      </c>
      <c r="I433" s="79" t="s">
        <v>373</v>
      </c>
      <c r="J433" s="66" t="str">
        <f>Tabel32[[#This Row],[Artikelnummer gAvilar]]</f>
        <v>71357</v>
      </c>
      <c r="K433" s="79" t="str">
        <f t="shared" si="63"/>
        <v>8718558713571</v>
      </c>
      <c r="L433" s="79">
        <v>8718558</v>
      </c>
      <c r="M433" s="79">
        <f t="shared" si="64"/>
        <v>37</v>
      </c>
      <c r="N433" s="79">
        <f t="shared" si="65"/>
        <v>111</v>
      </c>
      <c r="O433" s="79">
        <f t="shared" si="66"/>
        <v>28</v>
      </c>
      <c r="P433" s="79">
        <f t="shared" si="67"/>
        <v>139</v>
      </c>
      <c r="Q433" s="79">
        <f t="shared" si="68"/>
        <v>140</v>
      </c>
      <c r="R433" s="79">
        <f t="shared" si="69"/>
        <v>1</v>
      </c>
      <c r="S433" s="126">
        <v>381.1</v>
      </c>
      <c r="T433" s="109" t="s">
        <v>12</v>
      </c>
    </row>
    <row r="434" spans="1:20" s="50" customFormat="1" ht="20.100000000000001" customHeight="1" x14ac:dyDescent="0.2">
      <c r="A434" s="77">
        <v>1105121</v>
      </c>
      <c r="B434" s="66">
        <v>3390258</v>
      </c>
      <c r="C434" s="66" t="s">
        <v>122</v>
      </c>
      <c r="D434" s="66">
        <v>7510723</v>
      </c>
      <c r="E434" s="66">
        <v>7670116</v>
      </c>
      <c r="F434" s="66" t="s">
        <v>256</v>
      </c>
      <c r="G434" s="107">
        <v>26675</v>
      </c>
      <c r="H434" s="79" t="s">
        <v>601</v>
      </c>
      <c r="I434" s="79" t="s">
        <v>10</v>
      </c>
      <c r="J434" s="66">
        <f>Tabel32[[#This Row],[Artikelnummer gAvilar]]</f>
        <v>26675</v>
      </c>
      <c r="K434" s="79" t="str">
        <f t="shared" si="63"/>
        <v>8718558266756</v>
      </c>
      <c r="L434" s="79">
        <v>8718558</v>
      </c>
      <c r="M434" s="79">
        <f t="shared" si="64"/>
        <v>33</v>
      </c>
      <c r="N434" s="79">
        <f t="shared" si="65"/>
        <v>99</v>
      </c>
      <c r="O434" s="79">
        <f t="shared" si="66"/>
        <v>35</v>
      </c>
      <c r="P434" s="79">
        <f t="shared" si="67"/>
        <v>134</v>
      </c>
      <c r="Q434" s="79">
        <f t="shared" si="68"/>
        <v>140</v>
      </c>
      <c r="R434" s="79">
        <f t="shared" si="69"/>
        <v>6</v>
      </c>
      <c r="S434" s="128">
        <v>38.3675</v>
      </c>
      <c r="T434" s="109" t="s">
        <v>12</v>
      </c>
    </row>
    <row r="435" spans="1:20" s="50" customFormat="1" ht="20.100000000000001" customHeight="1" x14ac:dyDescent="0.2">
      <c r="A435" s="86">
        <v>2190239</v>
      </c>
      <c r="B435" s="66" t="s">
        <v>256</v>
      </c>
      <c r="C435" s="73" t="s">
        <v>465</v>
      </c>
      <c r="D435" s="66" t="s">
        <v>256</v>
      </c>
      <c r="E435" s="66">
        <v>7720772</v>
      </c>
      <c r="F435" s="66" t="s">
        <v>256</v>
      </c>
      <c r="G435" s="107" t="s">
        <v>402</v>
      </c>
      <c r="H435" s="79" t="s">
        <v>610</v>
      </c>
      <c r="I435" s="79" t="s">
        <v>373</v>
      </c>
      <c r="J435" s="66" t="str">
        <f>Tabel32[[#This Row],[Artikelnummer gAvilar]]</f>
        <v>71420</v>
      </c>
      <c r="K435" s="79" t="str">
        <f t="shared" si="63"/>
        <v>8718558714202</v>
      </c>
      <c r="L435" s="79">
        <v>8718558</v>
      </c>
      <c r="M435" s="79">
        <f t="shared" si="64"/>
        <v>31</v>
      </c>
      <c r="N435" s="79">
        <f t="shared" si="65"/>
        <v>93</v>
      </c>
      <c r="O435" s="79">
        <f t="shared" si="66"/>
        <v>25</v>
      </c>
      <c r="P435" s="79">
        <f t="shared" si="67"/>
        <v>118</v>
      </c>
      <c r="Q435" s="79">
        <f t="shared" si="68"/>
        <v>120</v>
      </c>
      <c r="R435" s="79">
        <f t="shared" si="69"/>
        <v>2</v>
      </c>
      <c r="S435" s="126">
        <v>138</v>
      </c>
      <c r="T435" s="109" t="s">
        <v>12</v>
      </c>
    </row>
    <row r="436" spans="1:20" s="50" customFormat="1" ht="20.100000000000001" customHeight="1" x14ac:dyDescent="0.2">
      <c r="A436" s="86">
        <v>2190304</v>
      </c>
      <c r="B436" s="66">
        <v>3391481</v>
      </c>
      <c r="C436" s="66" t="s">
        <v>467</v>
      </c>
      <c r="D436" s="66" t="s">
        <v>256</v>
      </c>
      <c r="E436" s="66" t="s">
        <v>256</v>
      </c>
      <c r="F436" s="66" t="s">
        <v>256</v>
      </c>
      <c r="G436" s="107">
        <v>71421</v>
      </c>
      <c r="H436" s="79" t="s">
        <v>609</v>
      </c>
      <c r="I436" s="79" t="s">
        <v>373</v>
      </c>
      <c r="J436" s="66">
        <f>Tabel32[[#This Row],[Artikelnummer gAvilar]]</f>
        <v>71421</v>
      </c>
      <c r="K436" s="79" t="str">
        <f t="shared" si="63"/>
        <v>8718558714219</v>
      </c>
      <c r="L436" s="79">
        <v>8718558</v>
      </c>
      <c r="M436" s="79">
        <f t="shared" si="64"/>
        <v>32</v>
      </c>
      <c r="N436" s="79">
        <f t="shared" si="65"/>
        <v>96</v>
      </c>
      <c r="O436" s="79">
        <f t="shared" si="66"/>
        <v>25</v>
      </c>
      <c r="P436" s="79">
        <f t="shared" si="67"/>
        <v>121</v>
      </c>
      <c r="Q436" s="79">
        <f t="shared" si="68"/>
        <v>130</v>
      </c>
      <c r="R436" s="79">
        <f t="shared" si="69"/>
        <v>9</v>
      </c>
      <c r="S436" s="126">
        <v>184.8</v>
      </c>
      <c r="T436" s="109" t="s">
        <v>12</v>
      </c>
    </row>
    <row r="437" spans="1:20" s="50" customFormat="1" ht="20.100000000000001" customHeight="1" x14ac:dyDescent="0.2">
      <c r="A437" s="86" t="s">
        <v>365</v>
      </c>
      <c r="B437" s="66" t="s">
        <v>256</v>
      </c>
      <c r="C437" s="73" t="s">
        <v>468</v>
      </c>
      <c r="D437" s="66" t="s">
        <v>256</v>
      </c>
      <c r="E437" s="66" t="s">
        <v>256</v>
      </c>
      <c r="F437" s="66" t="s">
        <v>256</v>
      </c>
      <c r="G437" s="107">
        <v>71493</v>
      </c>
      <c r="H437" s="79" t="s">
        <v>401</v>
      </c>
      <c r="I437" s="79" t="s">
        <v>373</v>
      </c>
      <c r="J437" s="66">
        <f>Tabel32[[#This Row],[Artikelnummer gAvilar]]</f>
        <v>71493</v>
      </c>
      <c r="K437" s="79" t="str">
        <f t="shared" si="63"/>
        <v>8718558714936</v>
      </c>
      <c r="L437" s="79">
        <v>8718558</v>
      </c>
      <c r="M437" s="79">
        <f t="shared" si="64"/>
        <v>34</v>
      </c>
      <c r="N437" s="79">
        <f t="shared" si="65"/>
        <v>102</v>
      </c>
      <c r="O437" s="79">
        <f t="shared" si="66"/>
        <v>32</v>
      </c>
      <c r="P437" s="79">
        <f t="shared" si="67"/>
        <v>134</v>
      </c>
      <c r="Q437" s="79">
        <f t="shared" si="68"/>
        <v>140</v>
      </c>
      <c r="R437" s="79">
        <f t="shared" si="69"/>
        <v>6</v>
      </c>
      <c r="S437" s="126">
        <v>216</v>
      </c>
      <c r="T437" s="109" t="s">
        <v>12</v>
      </c>
    </row>
    <row r="438" spans="1:20" s="50" customFormat="1" ht="20.100000000000001" customHeight="1" x14ac:dyDescent="0.2">
      <c r="A438" s="86" t="s">
        <v>365</v>
      </c>
      <c r="B438" s="66">
        <v>3390143</v>
      </c>
      <c r="C438" s="66" t="s">
        <v>450</v>
      </c>
      <c r="D438" s="66" t="s">
        <v>256</v>
      </c>
      <c r="E438" s="66" t="s">
        <v>256</v>
      </c>
      <c r="F438" s="66" t="s">
        <v>256</v>
      </c>
      <c r="G438" s="112" t="s">
        <v>378</v>
      </c>
      <c r="H438" s="79" t="s">
        <v>435</v>
      </c>
      <c r="I438" s="79" t="s">
        <v>373</v>
      </c>
      <c r="J438" s="66" t="str">
        <f>Tabel32[[#This Row],[Artikelnummer gAvilar]]</f>
        <v>71358</v>
      </c>
      <c r="K438" s="79" t="str">
        <f t="shared" si="63"/>
        <v>8718558713588</v>
      </c>
      <c r="L438" s="79">
        <v>8718558</v>
      </c>
      <c r="M438" s="79">
        <f t="shared" si="64"/>
        <v>38</v>
      </c>
      <c r="N438" s="79">
        <f t="shared" si="65"/>
        <v>114</v>
      </c>
      <c r="O438" s="79">
        <f t="shared" si="66"/>
        <v>28</v>
      </c>
      <c r="P438" s="79">
        <f t="shared" si="67"/>
        <v>142</v>
      </c>
      <c r="Q438" s="79">
        <f t="shared" si="68"/>
        <v>150</v>
      </c>
      <c r="R438" s="79">
        <f t="shared" si="69"/>
        <v>8</v>
      </c>
      <c r="S438" s="126">
        <v>410.97</v>
      </c>
      <c r="T438" s="109" t="s">
        <v>12</v>
      </c>
    </row>
    <row r="439" spans="1:20" s="50" customFormat="1" ht="20.100000000000001" customHeight="1" x14ac:dyDescent="0.2">
      <c r="A439" s="77">
        <v>1105139</v>
      </c>
      <c r="B439" s="66">
        <v>3390259</v>
      </c>
      <c r="C439" s="66" t="s">
        <v>123</v>
      </c>
      <c r="D439" s="66">
        <v>7510724</v>
      </c>
      <c r="E439" s="66">
        <v>7670117</v>
      </c>
      <c r="F439" s="66" t="s">
        <v>256</v>
      </c>
      <c r="G439" s="107">
        <v>26676</v>
      </c>
      <c r="H439" s="79" t="s">
        <v>602</v>
      </c>
      <c r="I439" s="79" t="s">
        <v>10</v>
      </c>
      <c r="J439" s="66">
        <f>Tabel32[[#This Row],[Artikelnummer gAvilar]]</f>
        <v>26676</v>
      </c>
      <c r="K439" s="79" t="str">
        <f t="shared" si="63"/>
        <v>8718558266763</v>
      </c>
      <c r="L439" s="79">
        <v>8718558</v>
      </c>
      <c r="M439" s="79">
        <f t="shared" si="64"/>
        <v>34</v>
      </c>
      <c r="N439" s="79">
        <f t="shared" si="65"/>
        <v>102</v>
      </c>
      <c r="O439" s="79">
        <f t="shared" si="66"/>
        <v>35</v>
      </c>
      <c r="P439" s="79">
        <f t="shared" si="67"/>
        <v>137</v>
      </c>
      <c r="Q439" s="79">
        <f t="shared" si="68"/>
        <v>140</v>
      </c>
      <c r="R439" s="79">
        <f t="shared" si="69"/>
        <v>3</v>
      </c>
      <c r="S439" s="128">
        <v>67.722499999999997</v>
      </c>
      <c r="T439" s="109" t="s">
        <v>12</v>
      </c>
    </row>
    <row r="440" spans="1:20" s="50" customFormat="1" ht="20.100000000000001" customHeight="1" x14ac:dyDescent="0.2">
      <c r="A440" s="86">
        <v>2190239</v>
      </c>
      <c r="B440" s="66" t="s">
        <v>256</v>
      </c>
      <c r="C440" s="73" t="s">
        <v>465</v>
      </c>
      <c r="D440" s="66" t="s">
        <v>256</v>
      </c>
      <c r="E440" s="66">
        <v>7720772</v>
      </c>
      <c r="F440" s="66" t="s">
        <v>256</v>
      </c>
      <c r="G440" s="107" t="s">
        <v>402</v>
      </c>
      <c r="H440" s="79" t="s">
        <v>610</v>
      </c>
      <c r="I440" s="79" t="s">
        <v>373</v>
      </c>
      <c r="J440" s="66" t="str">
        <f>Tabel32[[#This Row],[Artikelnummer gAvilar]]</f>
        <v>71420</v>
      </c>
      <c r="K440" s="79" t="str">
        <f t="shared" si="63"/>
        <v>8718558714202</v>
      </c>
      <c r="L440" s="79">
        <v>8718558</v>
      </c>
      <c r="M440" s="79">
        <f t="shared" si="64"/>
        <v>31</v>
      </c>
      <c r="N440" s="79">
        <f t="shared" si="65"/>
        <v>93</v>
      </c>
      <c r="O440" s="79">
        <f t="shared" si="66"/>
        <v>25</v>
      </c>
      <c r="P440" s="79">
        <f t="shared" si="67"/>
        <v>118</v>
      </c>
      <c r="Q440" s="79">
        <f t="shared" si="68"/>
        <v>120</v>
      </c>
      <c r="R440" s="79">
        <f t="shared" si="69"/>
        <v>2</v>
      </c>
      <c r="S440" s="126">
        <v>138</v>
      </c>
      <c r="T440" s="109" t="s">
        <v>12</v>
      </c>
    </row>
    <row r="441" spans="1:20" s="50" customFormat="1" ht="20.100000000000001" customHeight="1" x14ac:dyDescent="0.2">
      <c r="A441" s="86">
        <v>2190304</v>
      </c>
      <c r="B441" s="66">
        <v>3391481</v>
      </c>
      <c r="C441" s="66" t="s">
        <v>467</v>
      </c>
      <c r="D441" s="66" t="s">
        <v>256</v>
      </c>
      <c r="E441" s="66" t="s">
        <v>256</v>
      </c>
      <c r="F441" s="66" t="s">
        <v>256</v>
      </c>
      <c r="G441" s="107">
        <v>71421</v>
      </c>
      <c r="H441" s="79" t="s">
        <v>609</v>
      </c>
      <c r="I441" s="79" t="s">
        <v>373</v>
      </c>
      <c r="J441" s="66">
        <f>Tabel32[[#This Row],[Artikelnummer gAvilar]]</f>
        <v>71421</v>
      </c>
      <c r="K441" s="79" t="str">
        <f t="shared" si="63"/>
        <v>8718558714219</v>
      </c>
      <c r="L441" s="79">
        <v>8718558</v>
      </c>
      <c r="M441" s="79">
        <f t="shared" si="64"/>
        <v>32</v>
      </c>
      <c r="N441" s="79">
        <f t="shared" si="65"/>
        <v>96</v>
      </c>
      <c r="O441" s="79">
        <f t="shared" si="66"/>
        <v>25</v>
      </c>
      <c r="P441" s="79">
        <f t="shared" si="67"/>
        <v>121</v>
      </c>
      <c r="Q441" s="79">
        <f t="shared" si="68"/>
        <v>130</v>
      </c>
      <c r="R441" s="79">
        <f t="shared" si="69"/>
        <v>9</v>
      </c>
      <c r="S441" s="126">
        <v>184.8</v>
      </c>
      <c r="T441" s="109" t="s">
        <v>12</v>
      </c>
    </row>
    <row r="442" spans="1:20" s="50" customFormat="1" ht="20.100000000000001" customHeight="1" x14ac:dyDescent="0.2">
      <c r="A442" s="86" t="s">
        <v>365</v>
      </c>
      <c r="B442" s="66" t="s">
        <v>256</v>
      </c>
      <c r="C442" s="73" t="s">
        <v>468</v>
      </c>
      <c r="D442" s="66" t="s">
        <v>256</v>
      </c>
      <c r="E442" s="66" t="s">
        <v>256</v>
      </c>
      <c r="F442" s="66" t="s">
        <v>256</v>
      </c>
      <c r="G442" s="107">
        <v>71493</v>
      </c>
      <c r="H442" s="79" t="s">
        <v>401</v>
      </c>
      <c r="I442" s="79" t="s">
        <v>373</v>
      </c>
      <c r="J442" s="66">
        <f>Tabel32[[#This Row],[Artikelnummer gAvilar]]</f>
        <v>71493</v>
      </c>
      <c r="K442" s="79" t="str">
        <f t="shared" si="63"/>
        <v>8718558714936</v>
      </c>
      <c r="L442" s="79">
        <v>8718558</v>
      </c>
      <c r="M442" s="79">
        <f t="shared" si="64"/>
        <v>34</v>
      </c>
      <c r="N442" s="79">
        <f t="shared" si="65"/>
        <v>102</v>
      </c>
      <c r="O442" s="79">
        <f t="shared" si="66"/>
        <v>32</v>
      </c>
      <c r="P442" s="79">
        <f t="shared" si="67"/>
        <v>134</v>
      </c>
      <c r="Q442" s="79">
        <f t="shared" si="68"/>
        <v>140</v>
      </c>
      <c r="R442" s="79">
        <f t="shared" si="69"/>
        <v>6</v>
      </c>
      <c r="S442" s="126">
        <v>216</v>
      </c>
      <c r="T442" s="109" t="s">
        <v>12</v>
      </c>
    </row>
    <row r="443" spans="1:20" s="50" customFormat="1" ht="20.100000000000001" customHeight="1" x14ac:dyDescent="0.2">
      <c r="A443" s="86" t="s">
        <v>365</v>
      </c>
      <c r="B443" s="66">
        <v>3400002</v>
      </c>
      <c r="C443" s="66" t="s">
        <v>449</v>
      </c>
      <c r="D443" s="66" t="s">
        <v>256</v>
      </c>
      <c r="E443" s="66" t="s">
        <v>256</v>
      </c>
      <c r="F443" s="66" t="s">
        <v>256</v>
      </c>
      <c r="G443" s="112" t="s">
        <v>379</v>
      </c>
      <c r="H443" s="79" t="s">
        <v>436</v>
      </c>
      <c r="I443" s="79" t="s">
        <v>373</v>
      </c>
      <c r="J443" s="66" t="str">
        <f>Tabel32[[#This Row],[Artikelnummer gAvilar]]</f>
        <v>70968</v>
      </c>
      <c r="K443" s="79" t="str">
        <f t="shared" si="63"/>
        <v>8718558709680</v>
      </c>
      <c r="L443" s="79">
        <v>8718558</v>
      </c>
      <c r="M443" s="79">
        <f t="shared" si="64"/>
        <v>44</v>
      </c>
      <c r="N443" s="79">
        <f t="shared" si="65"/>
        <v>132</v>
      </c>
      <c r="O443" s="79">
        <f t="shared" si="66"/>
        <v>28</v>
      </c>
      <c r="P443" s="79">
        <f t="shared" si="67"/>
        <v>160</v>
      </c>
      <c r="Q443" s="79">
        <f t="shared" si="68"/>
        <v>160</v>
      </c>
      <c r="R443" s="79">
        <f t="shared" si="69"/>
        <v>0</v>
      </c>
      <c r="S443" s="126">
        <v>529.41999999999996</v>
      </c>
      <c r="T443" s="111" t="s">
        <v>32</v>
      </c>
    </row>
    <row r="444" spans="1:20" s="50" customFormat="1" ht="20.100000000000001" customHeight="1" x14ac:dyDescent="0.2">
      <c r="A444" s="77">
        <v>1105147</v>
      </c>
      <c r="B444" s="66">
        <v>3390260</v>
      </c>
      <c r="C444" s="66" t="s">
        <v>124</v>
      </c>
      <c r="D444" s="66">
        <v>7510725</v>
      </c>
      <c r="E444" s="66">
        <v>7670118</v>
      </c>
      <c r="F444" s="66" t="s">
        <v>256</v>
      </c>
      <c r="G444" s="107">
        <v>26677</v>
      </c>
      <c r="H444" s="79" t="s">
        <v>603</v>
      </c>
      <c r="I444" s="79" t="s">
        <v>10</v>
      </c>
      <c r="J444" s="66">
        <f>Tabel32[[#This Row],[Artikelnummer gAvilar]]</f>
        <v>26677</v>
      </c>
      <c r="K444" s="79" t="str">
        <f t="shared" si="63"/>
        <v>8718558266770</v>
      </c>
      <c r="L444" s="79">
        <v>8718558</v>
      </c>
      <c r="M444" s="79">
        <f t="shared" si="64"/>
        <v>35</v>
      </c>
      <c r="N444" s="79">
        <f t="shared" si="65"/>
        <v>105</v>
      </c>
      <c r="O444" s="79">
        <f t="shared" si="66"/>
        <v>35</v>
      </c>
      <c r="P444" s="79">
        <f t="shared" si="67"/>
        <v>140</v>
      </c>
      <c r="Q444" s="79">
        <f t="shared" si="68"/>
        <v>140</v>
      </c>
      <c r="R444" s="79">
        <f t="shared" si="69"/>
        <v>0</v>
      </c>
      <c r="S444" s="128">
        <v>114.1755</v>
      </c>
      <c r="T444" s="109" t="s">
        <v>12</v>
      </c>
    </row>
    <row r="445" spans="1:20" s="50" customFormat="1" ht="20.100000000000001" customHeight="1" x14ac:dyDescent="0.2">
      <c r="A445" s="86">
        <v>2190239</v>
      </c>
      <c r="B445" s="66" t="s">
        <v>256</v>
      </c>
      <c r="C445" s="73" t="s">
        <v>465</v>
      </c>
      <c r="D445" s="66" t="s">
        <v>256</v>
      </c>
      <c r="E445" s="66">
        <v>7720772</v>
      </c>
      <c r="F445" s="66" t="s">
        <v>256</v>
      </c>
      <c r="G445" s="107" t="s">
        <v>402</v>
      </c>
      <c r="H445" s="79" t="s">
        <v>610</v>
      </c>
      <c r="I445" s="79" t="s">
        <v>373</v>
      </c>
      <c r="J445" s="66" t="str">
        <f>Tabel32[[#This Row],[Artikelnummer gAvilar]]</f>
        <v>71420</v>
      </c>
      <c r="K445" s="79" t="str">
        <f t="shared" si="63"/>
        <v>8718558714202</v>
      </c>
      <c r="L445" s="79">
        <v>8718558</v>
      </c>
      <c r="M445" s="79">
        <f t="shared" si="64"/>
        <v>31</v>
      </c>
      <c r="N445" s="79">
        <f t="shared" si="65"/>
        <v>93</v>
      </c>
      <c r="O445" s="79">
        <f t="shared" si="66"/>
        <v>25</v>
      </c>
      <c r="P445" s="79">
        <f t="shared" si="67"/>
        <v>118</v>
      </c>
      <c r="Q445" s="79">
        <f t="shared" si="68"/>
        <v>120</v>
      </c>
      <c r="R445" s="79">
        <f t="shared" si="69"/>
        <v>2</v>
      </c>
      <c r="S445" s="126">
        <v>138</v>
      </c>
      <c r="T445" s="109" t="s">
        <v>12</v>
      </c>
    </row>
    <row r="446" spans="1:20" s="50" customFormat="1" ht="20.100000000000001" customHeight="1" x14ac:dyDescent="0.2">
      <c r="A446" s="86">
        <v>2190304</v>
      </c>
      <c r="B446" s="66">
        <v>3391481</v>
      </c>
      <c r="C446" s="66" t="s">
        <v>467</v>
      </c>
      <c r="D446" s="66" t="s">
        <v>256</v>
      </c>
      <c r="E446" s="66" t="s">
        <v>256</v>
      </c>
      <c r="F446" s="66" t="s">
        <v>256</v>
      </c>
      <c r="G446" s="107">
        <v>71421</v>
      </c>
      <c r="H446" s="79" t="s">
        <v>609</v>
      </c>
      <c r="I446" s="79" t="s">
        <v>373</v>
      </c>
      <c r="J446" s="66">
        <f>Tabel32[[#This Row],[Artikelnummer gAvilar]]</f>
        <v>71421</v>
      </c>
      <c r="K446" s="79" t="str">
        <f t="shared" si="63"/>
        <v>8718558714219</v>
      </c>
      <c r="L446" s="79">
        <v>8718558</v>
      </c>
      <c r="M446" s="79">
        <f t="shared" si="64"/>
        <v>32</v>
      </c>
      <c r="N446" s="79">
        <f t="shared" si="65"/>
        <v>96</v>
      </c>
      <c r="O446" s="79">
        <f t="shared" si="66"/>
        <v>25</v>
      </c>
      <c r="P446" s="79">
        <f t="shared" si="67"/>
        <v>121</v>
      </c>
      <c r="Q446" s="79">
        <f t="shared" si="68"/>
        <v>130</v>
      </c>
      <c r="R446" s="79">
        <f t="shared" si="69"/>
        <v>9</v>
      </c>
      <c r="S446" s="126">
        <v>184.8</v>
      </c>
      <c r="T446" s="109" t="s">
        <v>12</v>
      </c>
    </row>
    <row r="447" spans="1:20" s="50" customFormat="1" ht="20.100000000000001" customHeight="1" x14ac:dyDescent="0.2">
      <c r="A447" s="86" t="s">
        <v>365</v>
      </c>
      <c r="B447" s="66" t="s">
        <v>256</v>
      </c>
      <c r="C447" s="73" t="s">
        <v>468</v>
      </c>
      <c r="D447" s="66" t="s">
        <v>256</v>
      </c>
      <c r="E447" s="66" t="s">
        <v>256</v>
      </c>
      <c r="F447" s="66" t="s">
        <v>256</v>
      </c>
      <c r="G447" s="107">
        <v>71493</v>
      </c>
      <c r="H447" s="79" t="s">
        <v>401</v>
      </c>
      <c r="I447" s="79" t="s">
        <v>373</v>
      </c>
      <c r="J447" s="66">
        <f>Tabel32[[#This Row],[Artikelnummer gAvilar]]</f>
        <v>71493</v>
      </c>
      <c r="K447" s="79" t="str">
        <f t="shared" si="63"/>
        <v>8718558714936</v>
      </c>
      <c r="L447" s="79">
        <v>8718558</v>
      </c>
      <c r="M447" s="79">
        <f t="shared" si="64"/>
        <v>34</v>
      </c>
      <c r="N447" s="79">
        <f t="shared" si="65"/>
        <v>102</v>
      </c>
      <c r="O447" s="79">
        <f t="shared" si="66"/>
        <v>32</v>
      </c>
      <c r="P447" s="79">
        <f t="shared" si="67"/>
        <v>134</v>
      </c>
      <c r="Q447" s="79">
        <f t="shared" si="68"/>
        <v>140</v>
      </c>
      <c r="R447" s="79">
        <f t="shared" si="69"/>
        <v>6</v>
      </c>
      <c r="S447" s="126">
        <v>216</v>
      </c>
      <c r="T447" s="109" t="s">
        <v>12</v>
      </c>
    </row>
    <row r="448" spans="1:20" s="50" customFormat="1" ht="20.100000000000001" customHeight="1" x14ac:dyDescent="0.2">
      <c r="A448" s="86" t="s">
        <v>365</v>
      </c>
      <c r="B448" s="66">
        <v>3400003</v>
      </c>
      <c r="C448" s="66" t="s">
        <v>448</v>
      </c>
      <c r="D448" s="66" t="s">
        <v>256</v>
      </c>
      <c r="E448" s="66" t="s">
        <v>256</v>
      </c>
      <c r="F448" s="66" t="s">
        <v>256</v>
      </c>
      <c r="G448" s="112" t="s">
        <v>380</v>
      </c>
      <c r="H448" s="79" t="s">
        <v>437</v>
      </c>
      <c r="I448" s="79" t="s">
        <v>373</v>
      </c>
      <c r="J448" s="66" t="str">
        <f>Tabel32[[#This Row],[Artikelnummer gAvilar]]</f>
        <v>70969</v>
      </c>
      <c r="K448" s="79" t="str">
        <f t="shared" si="63"/>
        <v>8718558709697</v>
      </c>
      <c r="L448" s="79">
        <v>8718558</v>
      </c>
      <c r="M448" s="79">
        <f t="shared" si="64"/>
        <v>45</v>
      </c>
      <c r="N448" s="79">
        <f t="shared" si="65"/>
        <v>135</v>
      </c>
      <c r="O448" s="79">
        <f t="shared" si="66"/>
        <v>28</v>
      </c>
      <c r="P448" s="79">
        <f t="shared" si="67"/>
        <v>163</v>
      </c>
      <c r="Q448" s="79">
        <f t="shared" si="68"/>
        <v>170</v>
      </c>
      <c r="R448" s="79">
        <f t="shared" si="69"/>
        <v>7</v>
      </c>
      <c r="S448" s="126">
        <v>695.25</v>
      </c>
      <c r="T448" s="111" t="s">
        <v>32</v>
      </c>
    </row>
    <row r="449" spans="1:20" s="50" customFormat="1" ht="20.100000000000001" customHeight="1" x14ac:dyDescent="0.2">
      <c r="A449" s="86">
        <v>2190239</v>
      </c>
      <c r="B449" s="66" t="s">
        <v>256</v>
      </c>
      <c r="C449" s="73" t="s">
        <v>465</v>
      </c>
      <c r="D449" s="66" t="s">
        <v>256</v>
      </c>
      <c r="E449" s="66">
        <v>7720772</v>
      </c>
      <c r="F449" s="66" t="s">
        <v>256</v>
      </c>
      <c r="G449" s="107" t="s">
        <v>402</v>
      </c>
      <c r="H449" s="79" t="s">
        <v>610</v>
      </c>
      <c r="I449" s="79" t="s">
        <v>373</v>
      </c>
      <c r="J449" s="66" t="str">
        <f>Tabel32[[#This Row],[Artikelnummer gAvilar]]</f>
        <v>71420</v>
      </c>
      <c r="K449" s="79" t="str">
        <f t="shared" si="63"/>
        <v>8718558714202</v>
      </c>
      <c r="L449" s="79">
        <v>8718558</v>
      </c>
      <c r="M449" s="79">
        <f t="shared" si="64"/>
        <v>31</v>
      </c>
      <c r="N449" s="79">
        <f t="shared" si="65"/>
        <v>93</v>
      </c>
      <c r="O449" s="79">
        <f t="shared" si="66"/>
        <v>25</v>
      </c>
      <c r="P449" s="79">
        <f t="shared" si="67"/>
        <v>118</v>
      </c>
      <c r="Q449" s="79">
        <f t="shared" si="68"/>
        <v>120</v>
      </c>
      <c r="R449" s="79">
        <f t="shared" si="69"/>
        <v>2</v>
      </c>
      <c r="S449" s="126">
        <v>138</v>
      </c>
      <c r="T449" s="109" t="s">
        <v>12</v>
      </c>
    </row>
    <row r="450" spans="1:20" s="50" customFormat="1" ht="20.100000000000001" customHeight="1" x14ac:dyDescent="0.2">
      <c r="A450" s="86">
        <v>2190304</v>
      </c>
      <c r="B450" s="66">
        <v>3391481</v>
      </c>
      <c r="C450" s="66" t="s">
        <v>467</v>
      </c>
      <c r="D450" s="66" t="s">
        <v>256</v>
      </c>
      <c r="E450" s="66" t="s">
        <v>256</v>
      </c>
      <c r="F450" s="66" t="s">
        <v>256</v>
      </c>
      <c r="G450" s="107">
        <v>71421</v>
      </c>
      <c r="H450" s="79" t="s">
        <v>609</v>
      </c>
      <c r="I450" s="79" t="s">
        <v>373</v>
      </c>
      <c r="J450" s="66">
        <f>Tabel32[[#This Row],[Artikelnummer gAvilar]]</f>
        <v>71421</v>
      </c>
      <c r="K450" s="79" t="str">
        <f t="shared" si="63"/>
        <v>8718558714219</v>
      </c>
      <c r="L450" s="79">
        <v>8718558</v>
      </c>
      <c r="M450" s="79">
        <f t="shared" si="64"/>
        <v>32</v>
      </c>
      <c r="N450" s="79">
        <f t="shared" si="65"/>
        <v>96</v>
      </c>
      <c r="O450" s="79">
        <f t="shared" si="66"/>
        <v>25</v>
      </c>
      <c r="P450" s="79">
        <f t="shared" si="67"/>
        <v>121</v>
      </c>
      <c r="Q450" s="79">
        <f t="shared" si="68"/>
        <v>130</v>
      </c>
      <c r="R450" s="79">
        <f t="shared" si="69"/>
        <v>9</v>
      </c>
      <c r="S450" s="126">
        <v>184.8</v>
      </c>
      <c r="T450" s="109" t="s">
        <v>12</v>
      </c>
    </row>
    <row r="451" spans="1:20" s="50" customFormat="1" ht="20.100000000000001" customHeight="1" x14ac:dyDescent="0.2">
      <c r="A451" s="86" t="s">
        <v>365</v>
      </c>
      <c r="B451" s="66" t="s">
        <v>256</v>
      </c>
      <c r="C451" s="73" t="s">
        <v>468</v>
      </c>
      <c r="D451" s="66" t="s">
        <v>256</v>
      </c>
      <c r="E451" s="66" t="s">
        <v>256</v>
      </c>
      <c r="F451" s="66" t="s">
        <v>256</v>
      </c>
      <c r="G451" s="107">
        <v>71493</v>
      </c>
      <c r="H451" s="79" t="s">
        <v>401</v>
      </c>
      <c r="I451" s="79" t="s">
        <v>373</v>
      </c>
      <c r="J451" s="66">
        <f>Tabel32[[#This Row],[Artikelnummer gAvilar]]</f>
        <v>71493</v>
      </c>
      <c r="K451" s="79" t="str">
        <f t="shared" si="63"/>
        <v>8718558714936</v>
      </c>
      <c r="L451" s="79">
        <v>8718558</v>
      </c>
      <c r="M451" s="79">
        <f t="shared" si="64"/>
        <v>34</v>
      </c>
      <c r="N451" s="79">
        <f t="shared" si="65"/>
        <v>102</v>
      </c>
      <c r="O451" s="79">
        <f t="shared" si="66"/>
        <v>32</v>
      </c>
      <c r="P451" s="79">
        <f t="shared" si="67"/>
        <v>134</v>
      </c>
      <c r="Q451" s="79">
        <f t="shared" si="68"/>
        <v>140</v>
      </c>
      <c r="R451" s="79">
        <f t="shared" si="69"/>
        <v>6</v>
      </c>
      <c r="S451" s="126">
        <v>216</v>
      </c>
      <c r="T451" s="109" t="s">
        <v>12</v>
      </c>
    </row>
    <row r="452" spans="1:20" s="50" customFormat="1" ht="20.100000000000001" customHeight="1" x14ac:dyDescent="0.2">
      <c r="A452" s="86" t="s">
        <v>365</v>
      </c>
      <c r="B452" s="66">
        <v>3390151</v>
      </c>
      <c r="C452" s="66" t="s">
        <v>447</v>
      </c>
      <c r="D452" s="66" t="s">
        <v>256</v>
      </c>
      <c r="E452" s="66" t="s">
        <v>256</v>
      </c>
      <c r="F452" s="66" t="s">
        <v>256</v>
      </c>
      <c r="G452" s="112" t="s">
        <v>381</v>
      </c>
      <c r="H452" s="79" t="s">
        <v>689</v>
      </c>
      <c r="I452" s="79" t="s">
        <v>373</v>
      </c>
      <c r="J452" s="66" t="str">
        <f>Tabel32[[#This Row],[Artikelnummer gAvilar]]</f>
        <v>70981</v>
      </c>
      <c r="K452" s="79" t="str">
        <f t="shared" si="63"/>
        <v>8718558709819</v>
      </c>
      <c r="L452" s="79">
        <v>8718558</v>
      </c>
      <c r="M452" s="79">
        <f t="shared" si="64"/>
        <v>37</v>
      </c>
      <c r="N452" s="79">
        <f t="shared" si="65"/>
        <v>111</v>
      </c>
      <c r="O452" s="79">
        <f t="shared" si="66"/>
        <v>30</v>
      </c>
      <c r="P452" s="79">
        <f t="shared" si="67"/>
        <v>141</v>
      </c>
      <c r="Q452" s="79">
        <f t="shared" si="68"/>
        <v>150</v>
      </c>
      <c r="R452" s="79">
        <f t="shared" si="69"/>
        <v>9</v>
      </c>
      <c r="S452" s="126">
        <v>728.21</v>
      </c>
      <c r="T452" s="111" t="s">
        <v>32</v>
      </c>
    </row>
    <row r="453" spans="1:20" s="50" customFormat="1" ht="20.100000000000001" customHeight="1" x14ac:dyDescent="0.2">
      <c r="A453" s="86">
        <v>2190239</v>
      </c>
      <c r="B453" s="66" t="s">
        <v>256</v>
      </c>
      <c r="C453" s="73" t="s">
        <v>465</v>
      </c>
      <c r="D453" s="66" t="s">
        <v>256</v>
      </c>
      <c r="E453" s="66">
        <v>7720772</v>
      </c>
      <c r="F453" s="66" t="s">
        <v>256</v>
      </c>
      <c r="G453" s="107" t="s">
        <v>402</v>
      </c>
      <c r="H453" s="79" t="s">
        <v>610</v>
      </c>
      <c r="I453" s="79" t="s">
        <v>373</v>
      </c>
      <c r="J453" s="66" t="str">
        <f>Tabel32[[#This Row],[Artikelnummer gAvilar]]</f>
        <v>71420</v>
      </c>
      <c r="K453" s="79" t="str">
        <f t="shared" si="63"/>
        <v>8718558714202</v>
      </c>
      <c r="L453" s="79">
        <v>8718558</v>
      </c>
      <c r="M453" s="79">
        <f t="shared" si="64"/>
        <v>31</v>
      </c>
      <c r="N453" s="79">
        <f t="shared" si="65"/>
        <v>93</v>
      </c>
      <c r="O453" s="79">
        <f t="shared" si="66"/>
        <v>25</v>
      </c>
      <c r="P453" s="79">
        <f t="shared" si="67"/>
        <v>118</v>
      </c>
      <c r="Q453" s="79">
        <f t="shared" si="68"/>
        <v>120</v>
      </c>
      <c r="R453" s="79">
        <f t="shared" si="69"/>
        <v>2</v>
      </c>
      <c r="S453" s="126">
        <v>138</v>
      </c>
      <c r="T453" s="109" t="s">
        <v>12</v>
      </c>
    </row>
    <row r="454" spans="1:20" s="50" customFormat="1" ht="20.100000000000001" customHeight="1" x14ac:dyDescent="0.2">
      <c r="A454" s="86">
        <v>2190304</v>
      </c>
      <c r="B454" s="66">
        <v>3391481</v>
      </c>
      <c r="C454" s="66" t="s">
        <v>467</v>
      </c>
      <c r="D454" s="66" t="s">
        <v>256</v>
      </c>
      <c r="E454" s="66" t="s">
        <v>256</v>
      </c>
      <c r="F454" s="66" t="s">
        <v>256</v>
      </c>
      <c r="G454" s="107">
        <v>71421</v>
      </c>
      <c r="H454" s="79" t="s">
        <v>609</v>
      </c>
      <c r="I454" s="79" t="s">
        <v>373</v>
      </c>
      <c r="J454" s="66">
        <f>Tabel32[[#This Row],[Artikelnummer gAvilar]]</f>
        <v>71421</v>
      </c>
      <c r="K454" s="79" t="str">
        <f t="shared" si="63"/>
        <v>8718558714219</v>
      </c>
      <c r="L454" s="79">
        <v>8718558</v>
      </c>
      <c r="M454" s="79">
        <f t="shared" si="64"/>
        <v>32</v>
      </c>
      <c r="N454" s="79">
        <f t="shared" si="65"/>
        <v>96</v>
      </c>
      <c r="O454" s="79">
        <f t="shared" si="66"/>
        <v>25</v>
      </c>
      <c r="P454" s="79">
        <f t="shared" si="67"/>
        <v>121</v>
      </c>
      <c r="Q454" s="79">
        <f t="shared" si="68"/>
        <v>130</v>
      </c>
      <c r="R454" s="79">
        <f t="shared" si="69"/>
        <v>9</v>
      </c>
      <c r="S454" s="126">
        <v>184.8</v>
      </c>
      <c r="T454" s="109" t="s">
        <v>12</v>
      </c>
    </row>
    <row r="455" spans="1:20" s="50" customFormat="1" ht="20.100000000000001" customHeight="1" x14ac:dyDescent="0.2">
      <c r="A455" s="86" t="s">
        <v>365</v>
      </c>
      <c r="B455" s="66" t="s">
        <v>256</v>
      </c>
      <c r="C455" s="73" t="s">
        <v>468</v>
      </c>
      <c r="D455" s="66" t="s">
        <v>256</v>
      </c>
      <c r="E455" s="66" t="s">
        <v>256</v>
      </c>
      <c r="F455" s="66" t="s">
        <v>256</v>
      </c>
      <c r="G455" s="107">
        <v>71493</v>
      </c>
      <c r="H455" s="79" t="s">
        <v>401</v>
      </c>
      <c r="I455" s="79" t="s">
        <v>373</v>
      </c>
      <c r="J455" s="66">
        <f>Tabel32[[#This Row],[Artikelnummer gAvilar]]</f>
        <v>71493</v>
      </c>
      <c r="K455" s="79" t="str">
        <f t="shared" si="63"/>
        <v>8718558714936</v>
      </c>
      <c r="L455" s="79">
        <v>8718558</v>
      </c>
      <c r="M455" s="79">
        <f t="shared" si="64"/>
        <v>34</v>
      </c>
      <c r="N455" s="79">
        <f t="shared" si="65"/>
        <v>102</v>
      </c>
      <c r="O455" s="79">
        <f t="shared" si="66"/>
        <v>32</v>
      </c>
      <c r="P455" s="79">
        <f t="shared" si="67"/>
        <v>134</v>
      </c>
      <c r="Q455" s="79">
        <f t="shared" si="68"/>
        <v>140</v>
      </c>
      <c r="R455" s="79">
        <f t="shared" si="69"/>
        <v>6</v>
      </c>
      <c r="S455" s="126">
        <v>216</v>
      </c>
      <c r="T455" s="109" t="s">
        <v>12</v>
      </c>
    </row>
    <row r="456" spans="1:20" s="50" customFormat="1" ht="20.100000000000001" customHeight="1" x14ac:dyDescent="0.2">
      <c r="A456" s="86" t="s">
        <v>365</v>
      </c>
      <c r="B456" s="66">
        <v>3400011</v>
      </c>
      <c r="C456" s="66" t="s">
        <v>446</v>
      </c>
      <c r="D456" s="66" t="s">
        <v>256</v>
      </c>
      <c r="E456" s="66" t="s">
        <v>256</v>
      </c>
      <c r="F456" s="66" t="s">
        <v>256</v>
      </c>
      <c r="G456" s="112" t="s">
        <v>382</v>
      </c>
      <c r="H456" s="79" t="s">
        <v>690</v>
      </c>
      <c r="I456" s="79" t="s">
        <v>373</v>
      </c>
      <c r="J456" s="66" t="str">
        <f>Tabel32[[#This Row],[Artikelnummer gAvilar]]</f>
        <v>70982</v>
      </c>
      <c r="K456" s="79" t="str">
        <f t="shared" si="63"/>
        <v>8718558709826</v>
      </c>
      <c r="L456" s="79">
        <v>8718558</v>
      </c>
      <c r="M456" s="79">
        <f t="shared" si="64"/>
        <v>38</v>
      </c>
      <c r="N456" s="79">
        <f t="shared" si="65"/>
        <v>114</v>
      </c>
      <c r="O456" s="79">
        <f t="shared" si="66"/>
        <v>30</v>
      </c>
      <c r="P456" s="79">
        <f t="shared" si="67"/>
        <v>144</v>
      </c>
      <c r="Q456" s="79">
        <f t="shared" si="68"/>
        <v>150</v>
      </c>
      <c r="R456" s="79">
        <f t="shared" si="69"/>
        <v>6</v>
      </c>
      <c r="S456" s="126">
        <v>932.15</v>
      </c>
      <c r="T456" s="111" t="s">
        <v>32</v>
      </c>
    </row>
    <row r="457" spans="1:20" s="50" customFormat="1" ht="20.100000000000001" customHeight="1" x14ac:dyDescent="0.2">
      <c r="A457" s="86">
        <v>2190239</v>
      </c>
      <c r="B457" s="66" t="s">
        <v>256</v>
      </c>
      <c r="C457" s="73" t="s">
        <v>465</v>
      </c>
      <c r="D457" s="66" t="s">
        <v>256</v>
      </c>
      <c r="E457" s="66">
        <v>7720772</v>
      </c>
      <c r="F457" s="66" t="s">
        <v>256</v>
      </c>
      <c r="G457" s="107" t="s">
        <v>402</v>
      </c>
      <c r="H457" s="79" t="s">
        <v>610</v>
      </c>
      <c r="I457" s="79" t="s">
        <v>373</v>
      </c>
      <c r="J457" s="66" t="str">
        <f>Tabel32[[#This Row],[Artikelnummer gAvilar]]</f>
        <v>71420</v>
      </c>
      <c r="K457" s="79" t="str">
        <f t="shared" si="63"/>
        <v>8718558714202</v>
      </c>
      <c r="L457" s="79">
        <v>8718558</v>
      </c>
      <c r="M457" s="79">
        <f t="shared" si="64"/>
        <v>31</v>
      </c>
      <c r="N457" s="79">
        <f t="shared" si="65"/>
        <v>93</v>
      </c>
      <c r="O457" s="79">
        <f t="shared" si="66"/>
        <v>25</v>
      </c>
      <c r="P457" s="79">
        <f t="shared" si="67"/>
        <v>118</v>
      </c>
      <c r="Q457" s="79">
        <f t="shared" si="68"/>
        <v>120</v>
      </c>
      <c r="R457" s="79">
        <f t="shared" si="69"/>
        <v>2</v>
      </c>
      <c r="S457" s="126">
        <v>138</v>
      </c>
      <c r="T457" s="109" t="s">
        <v>12</v>
      </c>
    </row>
    <row r="458" spans="1:20" s="50" customFormat="1" ht="20.100000000000001" customHeight="1" x14ac:dyDescent="0.2">
      <c r="A458" s="86">
        <v>2190304</v>
      </c>
      <c r="B458" s="66">
        <v>3391481</v>
      </c>
      <c r="C458" s="66" t="s">
        <v>467</v>
      </c>
      <c r="D458" s="66" t="s">
        <v>256</v>
      </c>
      <c r="E458" s="66" t="s">
        <v>256</v>
      </c>
      <c r="F458" s="66" t="s">
        <v>256</v>
      </c>
      <c r="G458" s="107">
        <v>71421</v>
      </c>
      <c r="H458" s="79" t="s">
        <v>609</v>
      </c>
      <c r="I458" s="79" t="s">
        <v>373</v>
      </c>
      <c r="J458" s="66">
        <f>Tabel32[[#This Row],[Artikelnummer gAvilar]]</f>
        <v>71421</v>
      </c>
      <c r="K458" s="79" t="str">
        <f t="shared" si="63"/>
        <v>8718558714219</v>
      </c>
      <c r="L458" s="79">
        <v>8718558</v>
      </c>
      <c r="M458" s="79">
        <f t="shared" si="64"/>
        <v>32</v>
      </c>
      <c r="N458" s="79">
        <f t="shared" si="65"/>
        <v>96</v>
      </c>
      <c r="O458" s="79">
        <f t="shared" si="66"/>
        <v>25</v>
      </c>
      <c r="P458" s="79">
        <f t="shared" si="67"/>
        <v>121</v>
      </c>
      <c r="Q458" s="79">
        <f t="shared" si="68"/>
        <v>130</v>
      </c>
      <c r="R458" s="79">
        <f t="shared" si="69"/>
        <v>9</v>
      </c>
      <c r="S458" s="126">
        <v>184.8</v>
      </c>
      <c r="T458" s="109" t="s">
        <v>12</v>
      </c>
    </row>
    <row r="459" spans="1:20" s="50" customFormat="1" ht="20.100000000000001" customHeight="1" x14ac:dyDescent="0.2">
      <c r="A459" s="86" t="s">
        <v>365</v>
      </c>
      <c r="B459" s="66" t="s">
        <v>256</v>
      </c>
      <c r="C459" s="73" t="s">
        <v>468</v>
      </c>
      <c r="D459" s="66" t="s">
        <v>256</v>
      </c>
      <c r="E459" s="66" t="s">
        <v>256</v>
      </c>
      <c r="F459" s="66" t="s">
        <v>256</v>
      </c>
      <c r="G459" s="107">
        <v>71493</v>
      </c>
      <c r="H459" s="79" t="s">
        <v>401</v>
      </c>
      <c r="I459" s="79" t="s">
        <v>373</v>
      </c>
      <c r="J459" s="66">
        <f>Tabel32[[#This Row],[Artikelnummer gAvilar]]</f>
        <v>71493</v>
      </c>
      <c r="K459" s="79" t="str">
        <f t="shared" si="63"/>
        <v>8718558714936</v>
      </c>
      <c r="L459" s="79">
        <v>8718558</v>
      </c>
      <c r="M459" s="79">
        <f t="shared" si="64"/>
        <v>34</v>
      </c>
      <c r="N459" s="79">
        <f t="shared" si="65"/>
        <v>102</v>
      </c>
      <c r="O459" s="79">
        <f t="shared" si="66"/>
        <v>32</v>
      </c>
      <c r="P459" s="79">
        <f t="shared" si="67"/>
        <v>134</v>
      </c>
      <c r="Q459" s="79">
        <f t="shared" si="68"/>
        <v>140</v>
      </c>
      <c r="R459" s="79">
        <f t="shared" si="69"/>
        <v>6</v>
      </c>
      <c r="S459" s="126">
        <v>216</v>
      </c>
      <c r="T459" s="109" t="s">
        <v>12</v>
      </c>
    </row>
    <row r="460" spans="1:20" s="50" customFormat="1" ht="20.100000000000001" customHeight="1" x14ac:dyDescent="0.2">
      <c r="A460" s="86" t="s">
        <v>365</v>
      </c>
      <c r="B460" s="66">
        <v>3400012</v>
      </c>
      <c r="C460" s="66" t="s">
        <v>445</v>
      </c>
      <c r="D460" s="66" t="s">
        <v>256</v>
      </c>
      <c r="E460" s="66" t="s">
        <v>256</v>
      </c>
      <c r="F460" s="66" t="s">
        <v>256</v>
      </c>
      <c r="G460" s="112" t="s">
        <v>383</v>
      </c>
      <c r="H460" s="79" t="s">
        <v>691</v>
      </c>
      <c r="I460" s="79" t="s">
        <v>373</v>
      </c>
      <c r="J460" s="66" t="str">
        <f>Tabel32[[#This Row],[Artikelnummer gAvilar]]</f>
        <v>70983</v>
      </c>
      <c r="K460" s="79" t="str">
        <f t="shared" si="63"/>
        <v>8718558709833</v>
      </c>
      <c r="L460" s="79">
        <v>8718558</v>
      </c>
      <c r="M460" s="79">
        <f t="shared" si="64"/>
        <v>39</v>
      </c>
      <c r="N460" s="79">
        <f t="shared" si="65"/>
        <v>117</v>
      </c>
      <c r="O460" s="79">
        <f t="shared" si="66"/>
        <v>30</v>
      </c>
      <c r="P460" s="79">
        <f t="shared" si="67"/>
        <v>147</v>
      </c>
      <c r="Q460" s="79">
        <f t="shared" si="68"/>
        <v>150</v>
      </c>
      <c r="R460" s="79">
        <f t="shared" si="69"/>
        <v>3</v>
      </c>
      <c r="S460" s="126">
        <v>1553.24</v>
      </c>
      <c r="T460" s="111" t="s">
        <v>32</v>
      </c>
    </row>
    <row r="461" spans="1:20" s="50" customFormat="1" ht="20.100000000000001" customHeight="1" x14ac:dyDescent="0.2">
      <c r="A461" s="86">
        <v>2190239</v>
      </c>
      <c r="B461" s="66" t="s">
        <v>256</v>
      </c>
      <c r="C461" s="73" t="s">
        <v>465</v>
      </c>
      <c r="D461" s="66" t="s">
        <v>256</v>
      </c>
      <c r="E461" s="66">
        <v>7720772</v>
      </c>
      <c r="F461" s="66" t="s">
        <v>256</v>
      </c>
      <c r="G461" s="107" t="s">
        <v>402</v>
      </c>
      <c r="H461" s="79" t="s">
        <v>610</v>
      </c>
      <c r="I461" s="79" t="s">
        <v>373</v>
      </c>
      <c r="J461" s="66" t="str">
        <f>Tabel32[[#This Row],[Artikelnummer gAvilar]]</f>
        <v>71420</v>
      </c>
      <c r="K461" s="79" t="str">
        <f t="shared" si="63"/>
        <v>8718558714202</v>
      </c>
      <c r="L461" s="79">
        <v>8718558</v>
      </c>
      <c r="M461" s="79">
        <f t="shared" si="64"/>
        <v>31</v>
      </c>
      <c r="N461" s="79">
        <f t="shared" si="65"/>
        <v>93</v>
      </c>
      <c r="O461" s="79">
        <f t="shared" si="66"/>
        <v>25</v>
      </c>
      <c r="P461" s="79">
        <f t="shared" si="67"/>
        <v>118</v>
      </c>
      <c r="Q461" s="79">
        <f t="shared" si="68"/>
        <v>120</v>
      </c>
      <c r="R461" s="79">
        <f t="shared" si="69"/>
        <v>2</v>
      </c>
      <c r="S461" s="126">
        <v>138</v>
      </c>
      <c r="T461" s="109" t="s">
        <v>12</v>
      </c>
    </row>
    <row r="462" spans="1:20" s="50" customFormat="1" ht="20.100000000000001" customHeight="1" x14ac:dyDescent="0.2">
      <c r="A462" s="86">
        <v>2190304</v>
      </c>
      <c r="B462" s="66">
        <v>3391481</v>
      </c>
      <c r="C462" s="66" t="s">
        <v>467</v>
      </c>
      <c r="D462" s="66" t="s">
        <v>256</v>
      </c>
      <c r="E462" s="66" t="s">
        <v>256</v>
      </c>
      <c r="F462" s="66" t="s">
        <v>256</v>
      </c>
      <c r="G462" s="107">
        <v>71421</v>
      </c>
      <c r="H462" s="79" t="s">
        <v>609</v>
      </c>
      <c r="I462" s="79" t="s">
        <v>373</v>
      </c>
      <c r="J462" s="66">
        <f>Tabel32[[#This Row],[Artikelnummer gAvilar]]</f>
        <v>71421</v>
      </c>
      <c r="K462" s="79" t="str">
        <f t="shared" si="63"/>
        <v>8718558714219</v>
      </c>
      <c r="L462" s="79">
        <v>8718558</v>
      </c>
      <c r="M462" s="79">
        <f t="shared" si="64"/>
        <v>32</v>
      </c>
      <c r="N462" s="79">
        <f t="shared" si="65"/>
        <v>96</v>
      </c>
      <c r="O462" s="79">
        <f t="shared" si="66"/>
        <v>25</v>
      </c>
      <c r="P462" s="79">
        <f t="shared" si="67"/>
        <v>121</v>
      </c>
      <c r="Q462" s="79">
        <f t="shared" si="68"/>
        <v>130</v>
      </c>
      <c r="R462" s="79">
        <f t="shared" si="69"/>
        <v>9</v>
      </c>
      <c r="S462" s="126">
        <v>184.8</v>
      </c>
      <c r="T462" s="109" t="s">
        <v>12</v>
      </c>
    </row>
    <row r="463" spans="1:20" s="50" customFormat="1" ht="20.100000000000001" customHeight="1" x14ac:dyDescent="0.2">
      <c r="A463" s="86" t="s">
        <v>365</v>
      </c>
      <c r="B463" s="66" t="s">
        <v>256</v>
      </c>
      <c r="C463" s="73" t="s">
        <v>468</v>
      </c>
      <c r="D463" s="66" t="s">
        <v>256</v>
      </c>
      <c r="E463" s="66" t="s">
        <v>256</v>
      </c>
      <c r="F463" s="66" t="s">
        <v>256</v>
      </c>
      <c r="G463" s="107">
        <v>71493</v>
      </c>
      <c r="H463" s="79" t="s">
        <v>401</v>
      </c>
      <c r="I463" s="79" t="s">
        <v>373</v>
      </c>
      <c r="J463" s="66">
        <f>Tabel32[[#This Row],[Artikelnummer gAvilar]]</f>
        <v>71493</v>
      </c>
      <c r="K463" s="79" t="str">
        <f t="shared" si="63"/>
        <v>8718558714936</v>
      </c>
      <c r="L463" s="79">
        <v>8718558</v>
      </c>
      <c r="M463" s="79">
        <f t="shared" si="64"/>
        <v>34</v>
      </c>
      <c r="N463" s="79">
        <f t="shared" si="65"/>
        <v>102</v>
      </c>
      <c r="O463" s="79">
        <f t="shared" si="66"/>
        <v>32</v>
      </c>
      <c r="P463" s="79">
        <f t="shared" si="67"/>
        <v>134</v>
      </c>
      <c r="Q463" s="79">
        <f t="shared" si="68"/>
        <v>140</v>
      </c>
      <c r="R463" s="79">
        <f t="shared" si="69"/>
        <v>6</v>
      </c>
      <c r="S463" s="126">
        <v>216</v>
      </c>
      <c r="T463" s="109" t="s">
        <v>12</v>
      </c>
    </row>
    <row r="464" spans="1:20" s="50" customFormat="1" ht="20.100000000000001" customHeight="1" x14ac:dyDescent="0.2">
      <c r="A464" s="86" t="s">
        <v>365</v>
      </c>
      <c r="B464" s="66">
        <v>3391590</v>
      </c>
      <c r="C464" s="66" t="s">
        <v>444</v>
      </c>
      <c r="D464" s="66" t="s">
        <v>256</v>
      </c>
      <c r="E464" s="66" t="s">
        <v>256</v>
      </c>
      <c r="F464" s="66" t="s">
        <v>256</v>
      </c>
      <c r="G464" s="112" t="s">
        <v>384</v>
      </c>
      <c r="H464" s="79" t="s">
        <v>692</v>
      </c>
      <c r="I464" s="79" t="s">
        <v>373</v>
      </c>
      <c r="J464" s="66" t="str">
        <f>Tabel32[[#This Row],[Artikelnummer gAvilar]]</f>
        <v>70984</v>
      </c>
      <c r="K464" s="79" t="str">
        <f t="shared" si="63"/>
        <v>8718558709840</v>
      </c>
      <c r="L464" s="79">
        <v>8718558</v>
      </c>
      <c r="M464" s="79">
        <f t="shared" si="64"/>
        <v>40</v>
      </c>
      <c r="N464" s="79">
        <f t="shared" si="65"/>
        <v>120</v>
      </c>
      <c r="O464" s="79">
        <f t="shared" si="66"/>
        <v>30</v>
      </c>
      <c r="P464" s="79">
        <f t="shared" si="67"/>
        <v>150</v>
      </c>
      <c r="Q464" s="79">
        <f t="shared" si="68"/>
        <v>150</v>
      </c>
      <c r="R464" s="79">
        <f t="shared" si="69"/>
        <v>0</v>
      </c>
      <c r="S464" s="126">
        <v>1914.77</v>
      </c>
      <c r="T464" s="111" t="s">
        <v>32</v>
      </c>
    </row>
    <row r="465" spans="1:20" s="50" customFormat="1" ht="20.100000000000001" customHeight="1" x14ac:dyDescent="0.2">
      <c r="A465" s="86">
        <v>2190239</v>
      </c>
      <c r="B465" s="66" t="s">
        <v>256</v>
      </c>
      <c r="C465" s="73" t="s">
        <v>465</v>
      </c>
      <c r="D465" s="66" t="s">
        <v>256</v>
      </c>
      <c r="E465" s="66">
        <v>7720772</v>
      </c>
      <c r="F465" s="66" t="s">
        <v>256</v>
      </c>
      <c r="G465" s="107" t="s">
        <v>402</v>
      </c>
      <c r="H465" s="79" t="s">
        <v>610</v>
      </c>
      <c r="I465" s="79" t="s">
        <v>373</v>
      </c>
      <c r="J465" s="66" t="str">
        <f>Tabel32[[#This Row],[Artikelnummer gAvilar]]</f>
        <v>71420</v>
      </c>
      <c r="K465" s="79" t="str">
        <f t="shared" si="63"/>
        <v>8718558714202</v>
      </c>
      <c r="L465" s="79">
        <v>8718558</v>
      </c>
      <c r="M465" s="79">
        <f t="shared" si="64"/>
        <v>31</v>
      </c>
      <c r="N465" s="79">
        <f t="shared" si="65"/>
        <v>93</v>
      </c>
      <c r="O465" s="79">
        <f t="shared" si="66"/>
        <v>25</v>
      </c>
      <c r="P465" s="79">
        <f t="shared" si="67"/>
        <v>118</v>
      </c>
      <c r="Q465" s="79">
        <f t="shared" si="68"/>
        <v>120</v>
      </c>
      <c r="R465" s="79">
        <f t="shared" si="69"/>
        <v>2</v>
      </c>
      <c r="S465" s="126">
        <v>138</v>
      </c>
      <c r="T465" s="109" t="s">
        <v>12</v>
      </c>
    </row>
    <row r="466" spans="1:20" s="50" customFormat="1" ht="20.100000000000001" customHeight="1" x14ac:dyDescent="0.2">
      <c r="A466" s="86">
        <v>2190304</v>
      </c>
      <c r="B466" s="66">
        <v>3391481</v>
      </c>
      <c r="C466" s="66" t="s">
        <v>467</v>
      </c>
      <c r="D466" s="66" t="s">
        <v>256</v>
      </c>
      <c r="E466" s="66" t="s">
        <v>256</v>
      </c>
      <c r="F466" s="66" t="s">
        <v>256</v>
      </c>
      <c r="G466" s="107">
        <v>71421</v>
      </c>
      <c r="H466" s="79" t="s">
        <v>609</v>
      </c>
      <c r="I466" s="79" t="s">
        <v>373</v>
      </c>
      <c r="J466" s="66">
        <f>Tabel32[[#This Row],[Artikelnummer gAvilar]]</f>
        <v>71421</v>
      </c>
      <c r="K466" s="79" t="str">
        <f t="shared" si="63"/>
        <v>8718558714219</v>
      </c>
      <c r="L466" s="79">
        <v>8718558</v>
      </c>
      <c r="M466" s="79">
        <f t="shared" si="64"/>
        <v>32</v>
      </c>
      <c r="N466" s="79">
        <f t="shared" si="65"/>
        <v>96</v>
      </c>
      <c r="O466" s="79">
        <f t="shared" si="66"/>
        <v>25</v>
      </c>
      <c r="P466" s="79">
        <f t="shared" si="67"/>
        <v>121</v>
      </c>
      <c r="Q466" s="79">
        <f t="shared" si="68"/>
        <v>130</v>
      </c>
      <c r="R466" s="79">
        <f t="shared" si="69"/>
        <v>9</v>
      </c>
      <c r="S466" s="126">
        <v>184.8</v>
      </c>
      <c r="T466" s="109" t="s">
        <v>12</v>
      </c>
    </row>
    <row r="467" spans="1:20" s="50" customFormat="1" ht="20.100000000000001" customHeight="1" x14ac:dyDescent="0.2">
      <c r="A467" s="86" t="s">
        <v>365</v>
      </c>
      <c r="B467" s="66" t="s">
        <v>256</v>
      </c>
      <c r="C467" s="73" t="s">
        <v>468</v>
      </c>
      <c r="D467" s="66" t="s">
        <v>256</v>
      </c>
      <c r="E467" s="66" t="s">
        <v>256</v>
      </c>
      <c r="F467" s="66" t="s">
        <v>256</v>
      </c>
      <c r="G467" s="107">
        <v>71493</v>
      </c>
      <c r="H467" s="79" t="s">
        <v>401</v>
      </c>
      <c r="I467" s="79" t="s">
        <v>373</v>
      </c>
      <c r="J467" s="66">
        <f>Tabel32[[#This Row],[Artikelnummer gAvilar]]</f>
        <v>71493</v>
      </c>
      <c r="K467" s="79" t="str">
        <f t="shared" si="63"/>
        <v>8718558714936</v>
      </c>
      <c r="L467" s="79">
        <v>8718558</v>
      </c>
      <c r="M467" s="79">
        <f t="shared" si="64"/>
        <v>34</v>
      </c>
      <c r="N467" s="79">
        <f t="shared" si="65"/>
        <v>102</v>
      </c>
      <c r="O467" s="79">
        <f t="shared" si="66"/>
        <v>32</v>
      </c>
      <c r="P467" s="79">
        <f t="shared" si="67"/>
        <v>134</v>
      </c>
      <c r="Q467" s="79">
        <f t="shared" si="68"/>
        <v>140</v>
      </c>
      <c r="R467" s="79">
        <f t="shared" si="69"/>
        <v>6</v>
      </c>
      <c r="S467" s="126">
        <v>216</v>
      </c>
      <c r="T467" s="109" t="s">
        <v>12</v>
      </c>
    </row>
    <row r="468" spans="1:20" s="50" customFormat="1" ht="20.100000000000001" customHeight="1" x14ac:dyDescent="0.2">
      <c r="A468" s="86" t="s">
        <v>365</v>
      </c>
      <c r="B468" s="66" t="s">
        <v>256</v>
      </c>
      <c r="C468" s="66" t="s">
        <v>443</v>
      </c>
      <c r="D468" s="66" t="s">
        <v>256</v>
      </c>
      <c r="E468" s="66" t="s">
        <v>256</v>
      </c>
      <c r="F468" s="66" t="s">
        <v>256</v>
      </c>
      <c r="G468" s="112">
        <v>72242</v>
      </c>
      <c r="H468" s="79" t="s">
        <v>693</v>
      </c>
      <c r="I468" s="79" t="s">
        <v>373</v>
      </c>
      <c r="J468" s="66">
        <f>Tabel32[[#This Row],[Artikelnummer gAvilar]]</f>
        <v>72242</v>
      </c>
      <c r="K468" s="79" t="str">
        <f t="shared" si="63"/>
        <v>8718558722429</v>
      </c>
      <c r="L468" s="79">
        <v>8718558</v>
      </c>
      <c r="M468" s="79">
        <f t="shared" si="64"/>
        <v>31</v>
      </c>
      <c r="N468" s="79">
        <f t="shared" si="65"/>
        <v>93</v>
      </c>
      <c r="O468" s="79">
        <f t="shared" si="66"/>
        <v>28</v>
      </c>
      <c r="P468" s="79">
        <f t="shared" si="67"/>
        <v>121</v>
      </c>
      <c r="Q468" s="79">
        <f t="shared" si="68"/>
        <v>130</v>
      </c>
      <c r="R468" s="79">
        <f t="shared" si="69"/>
        <v>9</v>
      </c>
      <c r="S468" s="126">
        <v>4537.1499999999996</v>
      </c>
      <c r="T468" s="111" t="s">
        <v>32</v>
      </c>
    </row>
    <row r="469" spans="1:20" s="50" customFormat="1" ht="20.100000000000001" customHeight="1" x14ac:dyDescent="0.2">
      <c r="A469" s="86">
        <v>2190239</v>
      </c>
      <c r="B469" s="66" t="s">
        <v>256</v>
      </c>
      <c r="C469" s="73" t="s">
        <v>465</v>
      </c>
      <c r="D469" s="66" t="s">
        <v>256</v>
      </c>
      <c r="E469" s="66">
        <v>7720772</v>
      </c>
      <c r="F469" s="66" t="s">
        <v>256</v>
      </c>
      <c r="G469" s="107" t="s">
        <v>402</v>
      </c>
      <c r="H469" s="79" t="s">
        <v>610</v>
      </c>
      <c r="I469" s="79" t="s">
        <v>373</v>
      </c>
      <c r="J469" s="66" t="str">
        <f>Tabel32[[#This Row],[Artikelnummer gAvilar]]</f>
        <v>71420</v>
      </c>
      <c r="K469" s="79" t="str">
        <f t="shared" ref="K469:K532" si="70">L469&amp;J469&amp;R469</f>
        <v>8718558714202</v>
      </c>
      <c r="L469" s="79">
        <v>8718558</v>
      </c>
      <c r="M469" s="79">
        <f t="shared" ref="M469:M532" si="71">(SUM(LEFT(J469,1),LEFT(J469,3),RIGHT(J469,1))-(10*(LEFT(J469,2)))+7+8+5)</f>
        <v>31</v>
      </c>
      <c r="N469" s="79">
        <f t="shared" ref="N469:N532" si="72">3*M469</f>
        <v>93</v>
      </c>
      <c r="O469" s="79">
        <f t="shared" ref="O469:O532" si="73">SUM(LEFT(J469,2)-(10*LEFT(J469,1)))+LEFT(J469,4)-(10*LEFT(J469,3))+8+1+5+8</f>
        <v>25</v>
      </c>
      <c r="P469" s="79">
        <f t="shared" ref="P469:P532" si="74">N469+O469</f>
        <v>118</v>
      </c>
      <c r="Q469" s="79">
        <f t="shared" ref="Q469:Q532" si="75">CEILING(P469,10)</f>
        <v>120</v>
      </c>
      <c r="R469" s="79">
        <f t="shared" ref="R469:R532" si="76">Q469-P469</f>
        <v>2</v>
      </c>
      <c r="S469" s="126">
        <v>138</v>
      </c>
      <c r="T469" s="109" t="s">
        <v>12</v>
      </c>
    </row>
    <row r="470" spans="1:20" s="50" customFormat="1" ht="20.100000000000001" customHeight="1" x14ac:dyDescent="0.2">
      <c r="A470" s="86">
        <v>2190304</v>
      </c>
      <c r="B470" s="66">
        <v>3391481</v>
      </c>
      <c r="C470" s="66" t="s">
        <v>467</v>
      </c>
      <c r="D470" s="66" t="s">
        <v>256</v>
      </c>
      <c r="E470" s="66" t="s">
        <v>256</v>
      </c>
      <c r="F470" s="66" t="s">
        <v>256</v>
      </c>
      <c r="G470" s="107">
        <v>71421</v>
      </c>
      <c r="H470" s="79" t="s">
        <v>609</v>
      </c>
      <c r="I470" s="79" t="s">
        <v>373</v>
      </c>
      <c r="J470" s="66">
        <f>Tabel32[[#This Row],[Artikelnummer gAvilar]]</f>
        <v>71421</v>
      </c>
      <c r="K470" s="79" t="str">
        <f t="shared" si="70"/>
        <v>8718558714219</v>
      </c>
      <c r="L470" s="79">
        <v>8718558</v>
      </c>
      <c r="M470" s="79">
        <f t="shared" si="71"/>
        <v>32</v>
      </c>
      <c r="N470" s="79">
        <f t="shared" si="72"/>
        <v>96</v>
      </c>
      <c r="O470" s="79">
        <f t="shared" si="73"/>
        <v>25</v>
      </c>
      <c r="P470" s="79">
        <f t="shared" si="74"/>
        <v>121</v>
      </c>
      <c r="Q470" s="79">
        <f t="shared" si="75"/>
        <v>130</v>
      </c>
      <c r="R470" s="79">
        <f t="shared" si="76"/>
        <v>9</v>
      </c>
      <c r="S470" s="126">
        <v>184.8</v>
      </c>
      <c r="T470" s="109" t="s">
        <v>12</v>
      </c>
    </row>
    <row r="471" spans="1:20" s="50" customFormat="1" ht="20.100000000000001" customHeight="1" x14ac:dyDescent="0.2">
      <c r="A471" s="86" t="s">
        <v>365</v>
      </c>
      <c r="B471" s="66" t="s">
        <v>256</v>
      </c>
      <c r="C471" s="73" t="s">
        <v>468</v>
      </c>
      <c r="D471" s="66" t="s">
        <v>256</v>
      </c>
      <c r="E471" s="66" t="s">
        <v>256</v>
      </c>
      <c r="F471" s="66" t="s">
        <v>256</v>
      </c>
      <c r="G471" s="107">
        <v>71493</v>
      </c>
      <c r="H471" s="79" t="s">
        <v>401</v>
      </c>
      <c r="I471" s="79" t="s">
        <v>373</v>
      </c>
      <c r="J471" s="66">
        <f>Tabel32[[#This Row],[Artikelnummer gAvilar]]</f>
        <v>71493</v>
      </c>
      <c r="K471" s="79" t="str">
        <f t="shared" si="70"/>
        <v>8718558714936</v>
      </c>
      <c r="L471" s="79">
        <v>8718558</v>
      </c>
      <c r="M471" s="79">
        <f t="shared" si="71"/>
        <v>34</v>
      </c>
      <c r="N471" s="79">
        <f t="shared" si="72"/>
        <v>102</v>
      </c>
      <c r="O471" s="79">
        <f t="shared" si="73"/>
        <v>32</v>
      </c>
      <c r="P471" s="79">
        <f t="shared" si="74"/>
        <v>134</v>
      </c>
      <c r="Q471" s="79">
        <f t="shared" si="75"/>
        <v>140</v>
      </c>
      <c r="R471" s="79">
        <f t="shared" si="76"/>
        <v>6</v>
      </c>
      <c r="S471" s="126">
        <v>216</v>
      </c>
      <c r="T471" s="109" t="s">
        <v>12</v>
      </c>
    </row>
    <row r="472" spans="1:20" s="50" customFormat="1" ht="20.100000000000001" customHeight="1" x14ac:dyDescent="0.2">
      <c r="A472" s="86">
        <v>4462966</v>
      </c>
      <c r="B472" s="66">
        <v>3391640</v>
      </c>
      <c r="C472" s="73" t="s">
        <v>441</v>
      </c>
      <c r="D472" s="66" t="s">
        <v>256</v>
      </c>
      <c r="E472" s="66">
        <v>7670067</v>
      </c>
      <c r="F472" s="66" t="s">
        <v>256</v>
      </c>
      <c r="G472" s="112" t="s">
        <v>385</v>
      </c>
      <c r="H472" s="79" t="s">
        <v>695</v>
      </c>
      <c r="I472" s="79" t="s">
        <v>373</v>
      </c>
      <c r="J472" s="66" t="str">
        <f>Tabel32[[#This Row],[Artikelnummer gAvilar]]</f>
        <v>71989</v>
      </c>
      <c r="K472" s="79" t="str">
        <f t="shared" si="70"/>
        <v>8718558719894</v>
      </c>
      <c r="L472" s="79">
        <v>8718558</v>
      </c>
      <c r="M472" s="79">
        <f t="shared" si="71"/>
        <v>45</v>
      </c>
      <c r="N472" s="79">
        <f t="shared" si="72"/>
        <v>135</v>
      </c>
      <c r="O472" s="79">
        <f t="shared" si="73"/>
        <v>31</v>
      </c>
      <c r="P472" s="79">
        <f t="shared" si="74"/>
        <v>166</v>
      </c>
      <c r="Q472" s="79">
        <f t="shared" si="75"/>
        <v>170</v>
      </c>
      <c r="R472" s="79">
        <f t="shared" si="76"/>
        <v>4</v>
      </c>
      <c r="S472" s="126">
        <v>705.55</v>
      </c>
      <c r="T472" s="109" t="s">
        <v>12</v>
      </c>
    </row>
    <row r="473" spans="1:20" s="50" customFormat="1" ht="20.100000000000001" customHeight="1" x14ac:dyDescent="0.2">
      <c r="A473" s="86">
        <v>2190239</v>
      </c>
      <c r="B473" s="66" t="s">
        <v>256</v>
      </c>
      <c r="C473" s="73" t="s">
        <v>465</v>
      </c>
      <c r="D473" s="66" t="s">
        <v>256</v>
      </c>
      <c r="E473" s="66">
        <v>7720772</v>
      </c>
      <c r="F473" s="66" t="s">
        <v>256</v>
      </c>
      <c r="G473" s="107" t="s">
        <v>402</v>
      </c>
      <c r="H473" s="79" t="s">
        <v>610</v>
      </c>
      <c r="I473" s="79" t="s">
        <v>373</v>
      </c>
      <c r="J473" s="66" t="str">
        <f>Tabel32[[#This Row],[Artikelnummer gAvilar]]</f>
        <v>71420</v>
      </c>
      <c r="K473" s="79" t="str">
        <f t="shared" si="70"/>
        <v>8718558714202</v>
      </c>
      <c r="L473" s="79">
        <v>8718558</v>
      </c>
      <c r="M473" s="79">
        <f t="shared" si="71"/>
        <v>31</v>
      </c>
      <c r="N473" s="79">
        <f t="shared" si="72"/>
        <v>93</v>
      </c>
      <c r="O473" s="79">
        <f t="shared" si="73"/>
        <v>25</v>
      </c>
      <c r="P473" s="79">
        <f t="shared" si="74"/>
        <v>118</v>
      </c>
      <c r="Q473" s="79">
        <f t="shared" si="75"/>
        <v>120</v>
      </c>
      <c r="R473" s="79">
        <f t="shared" si="76"/>
        <v>2</v>
      </c>
      <c r="S473" s="126">
        <v>138</v>
      </c>
      <c r="T473" s="109" t="s">
        <v>12</v>
      </c>
    </row>
    <row r="474" spans="1:20" s="50" customFormat="1" ht="20.100000000000001" customHeight="1" x14ac:dyDescent="0.2">
      <c r="A474" s="86">
        <v>2190304</v>
      </c>
      <c r="B474" s="66">
        <v>3391481</v>
      </c>
      <c r="C474" s="66" t="s">
        <v>467</v>
      </c>
      <c r="D474" s="66" t="s">
        <v>256</v>
      </c>
      <c r="E474" s="66" t="s">
        <v>256</v>
      </c>
      <c r="F474" s="66" t="s">
        <v>256</v>
      </c>
      <c r="G474" s="107">
        <v>71421</v>
      </c>
      <c r="H474" s="79" t="s">
        <v>609</v>
      </c>
      <c r="I474" s="79" t="s">
        <v>373</v>
      </c>
      <c r="J474" s="66">
        <f>Tabel32[[#This Row],[Artikelnummer gAvilar]]</f>
        <v>71421</v>
      </c>
      <c r="K474" s="79" t="str">
        <f t="shared" si="70"/>
        <v>8718558714219</v>
      </c>
      <c r="L474" s="79">
        <v>8718558</v>
      </c>
      <c r="M474" s="79">
        <f t="shared" si="71"/>
        <v>32</v>
      </c>
      <c r="N474" s="79">
        <f t="shared" si="72"/>
        <v>96</v>
      </c>
      <c r="O474" s="79">
        <f t="shared" si="73"/>
        <v>25</v>
      </c>
      <c r="P474" s="79">
        <f t="shared" si="74"/>
        <v>121</v>
      </c>
      <c r="Q474" s="79">
        <f t="shared" si="75"/>
        <v>130</v>
      </c>
      <c r="R474" s="79">
        <f t="shared" si="76"/>
        <v>9</v>
      </c>
      <c r="S474" s="126">
        <v>184.8</v>
      </c>
      <c r="T474" s="109" t="s">
        <v>12</v>
      </c>
    </row>
    <row r="475" spans="1:20" s="50" customFormat="1" ht="20.100000000000001" customHeight="1" x14ac:dyDescent="0.2">
      <c r="A475" s="86" t="s">
        <v>365</v>
      </c>
      <c r="B475" s="66" t="s">
        <v>256</v>
      </c>
      <c r="C475" s="73" t="s">
        <v>468</v>
      </c>
      <c r="D475" s="66" t="s">
        <v>256</v>
      </c>
      <c r="E475" s="66" t="s">
        <v>256</v>
      </c>
      <c r="F475" s="66" t="s">
        <v>256</v>
      </c>
      <c r="G475" s="107">
        <v>71493</v>
      </c>
      <c r="H475" s="79" t="s">
        <v>401</v>
      </c>
      <c r="I475" s="79" t="s">
        <v>373</v>
      </c>
      <c r="J475" s="66">
        <f>Tabel32[[#This Row],[Artikelnummer gAvilar]]</f>
        <v>71493</v>
      </c>
      <c r="K475" s="79" t="str">
        <f t="shared" si="70"/>
        <v>8718558714936</v>
      </c>
      <c r="L475" s="79">
        <v>8718558</v>
      </c>
      <c r="M475" s="79">
        <f t="shared" si="71"/>
        <v>34</v>
      </c>
      <c r="N475" s="79">
        <f t="shared" si="72"/>
        <v>102</v>
      </c>
      <c r="O475" s="79">
        <f t="shared" si="73"/>
        <v>32</v>
      </c>
      <c r="P475" s="79">
        <f t="shared" si="74"/>
        <v>134</v>
      </c>
      <c r="Q475" s="79">
        <f t="shared" si="75"/>
        <v>140</v>
      </c>
      <c r="R475" s="79">
        <f t="shared" si="76"/>
        <v>6</v>
      </c>
      <c r="S475" s="126">
        <v>216</v>
      </c>
      <c r="T475" s="109" t="s">
        <v>12</v>
      </c>
    </row>
    <row r="476" spans="1:20" s="50" customFormat="1" ht="20.100000000000001" customHeight="1" x14ac:dyDescent="0.2">
      <c r="A476" s="86">
        <v>4462990</v>
      </c>
      <c r="B476" s="66">
        <v>3391641</v>
      </c>
      <c r="C476" s="73" t="s">
        <v>442</v>
      </c>
      <c r="D476" s="66" t="s">
        <v>256</v>
      </c>
      <c r="E476" s="66">
        <v>7670068</v>
      </c>
      <c r="F476" s="66" t="s">
        <v>256</v>
      </c>
      <c r="G476" s="112" t="s">
        <v>386</v>
      </c>
      <c r="H476" s="79" t="s">
        <v>696</v>
      </c>
      <c r="I476" s="79" t="s">
        <v>373</v>
      </c>
      <c r="J476" s="66" t="str">
        <f>Tabel32[[#This Row],[Artikelnummer gAvilar]]</f>
        <v>71990</v>
      </c>
      <c r="K476" s="79" t="str">
        <f t="shared" si="70"/>
        <v>8718558719900</v>
      </c>
      <c r="L476" s="79">
        <v>8718558</v>
      </c>
      <c r="M476" s="79">
        <f t="shared" si="71"/>
        <v>36</v>
      </c>
      <c r="N476" s="79">
        <f t="shared" si="72"/>
        <v>108</v>
      </c>
      <c r="O476" s="79">
        <f t="shared" si="73"/>
        <v>32</v>
      </c>
      <c r="P476" s="79">
        <f t="shared" si="74"/>
        <v>140</v>
      </c>
      <c r="Q476" s="79">
        <f t="shared" si="75"/>
        <v>140</v>
      </c>
      <c r="R476" s="79">
        <f t="shared" si="76"/>
        <v>0</v>
      </c>
      <c r="S476" s="126">
        <v>1061.93</v>
      </c>
      <c r="T476" s="109" t="s">
        <v>12</v>
      </c>
    </row>
    <row r="477" spans="1:20" s="50" customFormat="1" ht="20.100000000000001" customHeight="1" x14ac:dyDescent="0.2">
      <c r="A477" s="86">
        <v>2190239</v>
      </c>
      <c r="B477" s="66" t="s">
        <v>256</v>
      </c>
      <c r="C477" s="73" t="s">
        <v>465</v>
      </c>
      <c r="D477" s="66" t="s">
        <v>256</v>
      </c>
      <c r="E477" s="66">
        <v>7720772</v>
      </c>
      <c r="F477" s="66" t="s">
        <v>256</v>
      </c>
      <c r="G477" s="107" t="s">
        <v>402</v>
      </c>
      <c r="H477" s="79" t="s">
        <v>610</v>
      </c>
      <c r="I477" s="79" t="s">
        <v>373</v>
      </c>
      <c r="J477" s="66" t="str">
        <f>Tabel32[[#This Row],[Artikelnummer gAvilar]]</f>
        <v>71420</v>
      </c>
      <c r="K477" s="79" t="str">
        <f t="shared" si="70"/>
        <v>8718558714202</v>
      </c>
      <c r="L477" s="79">
        <v>8718558</v>
      </c>
      <c r="M477" s="79">
        <f t="shared" si="71"/>
        <v>31</v>
      </c>
      <c r="N477" s="79">
        <f t="shared" si="72"/>
        <v>93</v>
      </c>
      <c r="O477" s="79">
        <f t="shared" si="73"/>
        <v>25</v>
      </c>
      <c r="P477" s="79">
        <f t="shared" si="74"/>
        <v>118</v>
      </c>
      <c r="Q477" s="79">
        <f t="shared" si="75"/>
        <v>120</v>
      </c>
      <c r="R477" s="79">
        <f t="shared" si="76"/>
        <v>2</v>
      </c>
      <c r="S477" s="126">
        <v>138</v>
      </c>
      <c r="T477" s="109" t="s">
        <v>12</v>
      </c>
    </row>
    <row r="478" spans="1:20" s="50" customFormat="1" ht="20.100000000000001" customHeight="1" x14ac:dyDescent="0.2">
      <c r="A478" s="86">
        <v>2190304</v>
      </c>
      <c r="B478" s="66">
        <v>3391481</v>
      </c>
      <c r="C478" s="66" t="s">
        <v>467</v>
      </c>
      <c r="D478" s="66" t="s">
        <v>256</v>
      </c>
      <c r="E478" s="66" t="s">
        <v>256</v>
      </c>
      <c r="F478" s="66" t="s">
        <v>256</v>
      </c>
      <c r="G478" s="107">
        <v>71421</v>
      </c>
      <c r="H478" s="79" t="s">
        <v>609</v>
      </c>
      <c r="I478" s="79" t="s">
        <v>373</v>
      </c>
      <c r="J478" s="66">
        <f>Tabel32[[#This Row],[Artikelnummer gAvilar]]</f>
        <v>71421</v>
      </c>
      <c r="K478" s="79" t="str">
        <f t="shared" si="70"/>
        <v>8718558714219</v>
      </c>
      <c r="L478" s="79">
        <v>8718558</v>
      </c>
      <c r="M478" s="79">
        <f t="shared" si="71"/>
        <v>32</v>
      </c>
      <c r="N478" s="79">
        <f t="shared" si="72"/>
        <v>96</v>
      </c>
      <c r="O478" s="79">
        <f t="shared" si="73"/>
        <v>25</v>
      </c>
      <c r="P478" s="79">
        <f t="shared" si="74"/>
        <v>121</v>
      </c>
      <c r="Q478" s="79">
        <f t="shared" si="75"/>
        <v>130</v>
      </c>
      <c r="R478" s="79">
        <f t="shared" si="76"/>
        <v>9</v>
      </c>
      <c r="S478" s="126">
        <v>184.8</v>
      </c>
      <c r="T478" s="109" t="s">
        <v>12</v>
      </c>
    </row>
    <row r="479" spans="1:20" s="50" customFormat="1" ht="20.100000000000001" customHeight="1" x14ac:dyDescent="0.2">
      <c r="A479" s="86" t="s">
        <v>365</v>
      </c>
      <c r="B479" s="66" t="s">
        <v>256</v>
      </c>
      <c r="C479" s="73" t="s">
        <v>468</v>
      </c>
      <c r="D479" s="66" t="s">
        <v>256</v>
      </c>
      <c r="E479" s="66" t="s">
        <v>256</v>
      </c>
      <c r="F479" s="66" t="s">
        <v>256</v>
      </c>
      <c r="G479" s="107">
        <v>71493</v>
      </c>
      <c r="H479" s="79" t="s">
        <v>401</v>
      </c>
      <c r="I479" s="79" t="s">
        <v>373</v>
      </c>
      <c r="J479" s="66">
        <f>Tabel32[[#This Row],[Artikelnummer gAvilar]]</f>
        <v>71493</v>
      </c>
      <c r="K479" s="79" t="str">
        <f t="shared" si="70"/>
        <v>8718558714936</v>
      </c>
      <c r="L479" s="79">
        <v>8718558</v>
      </c>
      <c r="M479" s="79">
        <f t="shared" si="71"/>
        <v>34</v>
      </c>
      <c r="N479" s="79">
        <f t="shared" si="72"/>
        <v>102</v>
      </c>
      <c r="O479" s="79">
        <f t="shared" si="73"/>
        <v>32</v>
      </c>
      <c r="P479" s="79">
        <f t="shared" si="74"/>
        <v>134</v>
      </c>
      <c r="Q479" s="79">
        <f t="shared" si="75"/>
        <v>140</v>
      </c>
      <c r="R479" s="79">
        <f t="shared" si="76"/>
        <v>6</v>
      </c>
      <c r="S479" s="126">
        <v>216</v>
      </c>
      <c r="T479" s="109" t="s">
        <v>12</v>
      </c>
    </row>
    <row r="480" spans="1:20" s="50" customFormat="1" ht="20.100000000000001" customHeight="1" x14ac:dyDescent="0.2">
      <c r="A480" s="86">
        <v>4463014</v>
      </c>
      <c r="B480" s="66">
        <v>3391642</v>
      </c>
      <c r="C480" s="73" t="s">
        <v>440</v>
      </c>
      <c r="D480" s="66" t="s">
        <v>256</v>
      </c>
      <c r="E480" s="66">
        <v>7670069</v>
      </c>
      <c r="F480" s="66" t="s">
        <v>256</v>
      </c>
      <c r="G480" s="112" t="s">
        <v>387</v>
      </c>
      <c r="H480" s="79" t="s">
        <v>697</v>
      </c>
      <c r="I480" s="79" t="s">
        <v>373</v>
      </c>
      <c r="J480" s="66" t="str">
        <f>Tabel32[[#This Row],[Artikelnummer gAvilar]]</f>
        <v>71991</v>
      </c>
      <c r="K480" s="79" t="str">
        <f t="shared" si="70"/>
        <v>8718558719917</v>
      </c>
      <c r="L480" s="79">
        <v>8718558</v>
      </c>
      <c r="M480" s="79">
        <f t="shared" si="71"/>
        <v>37</v>
      </c>
      <c r="N480" s="79">
        <f t="shared" si="72"/>
        <v>111</v>
      </c>
      <c r="O480" s="79">
        <f t="shared" si="73"/>
        <v>32</v>
      </c>
      <c r="P480" s="79">
        <f t="shared" si="74"/>
        <v>143</v>
      </c>
      <c r="Q480" s="79">
        <f t="shared" si="75"/>
        <v>150</v>
      </c>
      <c r="R480" s="79">
        <f t="shared" si="76"/>
        <v>7</v>
      </c>
      <c r="S480" s="126">
        <v>1030</v>
      </c>
      <c r="T480" s="109" t="s">
        <v>12</v>
      </c>
    </row>
    <row r="481" spans="1:20" s="50" customFormat="1" ht="20.100000000000001" customHeight="1" x14ac:dyDescent="0.2">
      <c r="A481" s="86">
        <v>2190239</v>
      </c>
      <c r="B481" s="66" t="s">
        <v>256</v>
      </c>
      <c r="C481" s="73" t="s">
        <v>465</v>
      </c>
      <c r="D481" s="66" t="s">
        <v>256</v>
      </c>
      <c r="E481" s="66">
        <v>7720772</v>
      </c>
      <c r="F481" s="66" t="s">
        <v>256</v>
      </c>
      <c r="G481" s="107" t="s">
        <v>402</v>
      </c>
      <c r="H481" s="79" t="s">
        <v>610</v>
      </c>
      <c r="I481" s="79" t="s">
        <v>373</v>
      </c>
      <c r="J481" s="66" t="str">
        <f>Tabel32[[#This Row],[Artikelnummer gAvilar]]</f>
        <v>71420</v>
      </c>
      <c r="K481" s="79" t="str">
        <f t="shared" si="70"/>
        <v>8718558714202</v>
      </c>
      <c r="L481" s="79">
        <v>8718558</v>
      </c>
      <c r="M481" s="79">
        <f t="shared" si="71"/>
        <v>31</v>
      </c>
      <c r="N481" s="79">
        <f t="shared" si="72"/>
        <v>93</v>
      </c>
      <c r="O481" s="79">
        <f t="shared" si="73"/>
        <v>25</v>
      </c>
      <c r="P481" s="79">
        <f t="shared" si="74"/>
        <v>118</v>
      </c>
      <c r="Q481" s="79">
        <f t="shared" si="75"/>
        <v>120</v>
      </c>
      <c r="R481" s="79">
        <f t="shared" si="76"/>
        <v>2</v>
      </c>
      <c r="S481" s="126">
        <v>138</v>
      </c>
      <c r="T481" s="109" t="s">
        <v>12</v>
      </c>
    </row>
    <row r="482" spans="1:20" s="50" customFormat="1" ht="20.100000000000001" customHeight="1" x14ac:dyDescent="0.2">
      <c r="A482" s="86">
        <v>2190304</v>
      </c>
      <c r="B482" s="66">
        <v>3391481</v>
      </c>
      <c r="C482" s="66" t="s">
        <v>467</v>
      </c>
      <c r="D482" s="66" t="s">
        <v>256</v>
      </c>
      <c r="E482" s="66" t="s">
        <v>256</v>
      </c>
      <c r="F482" s="66" t="s">
        <v>256</v>
      </c>
      <c r="G482" s="107">
        <v>71421</v>
      </c>
      <c r="H482" s="79" t="s">
        <v>609</v>
      </c>
      <c r="I482" s="79" t="s">
        <v>373</v>
      </c>
      <c r="J482" s="66">
        <f>Tabel32[[#This Row],[Artikelnummer gAvilar]]</f>
        <v>71421</v>
      </c>
      <c r="K482" s="79" t="str">
        <f t="shared" si="70"/>
        <v>8718558714219</v>
      </c>
      <c r="L482" s="79">
        <v>8718558</v>
      </c>
      <c r="M482" s="79">
        <f t="shared" si="71"/>
        <v>32</v>
      </c>
      <c r="N482" s="79">
        <f t="shared" si="72"/>
        <v>96</v>
      </c>
      <c r="O482" s="79">
        <f t="shared" si="73"/>
        <v>25</v>
      </c>
      <c r="P482" s="79">
        <f t="shared" si="74"/>
        <v>121</v>
      </c>
      <c r="Q482" s="79">
        <f t="shared" si="75"/>
        <v>130</v>
      </c>
      <c r="R482" s="79">
        <f t="shared" si="76"/>
        <v>9</v>
      </c>
      <c r="S482" s="126">
        <v>184.8</v>
      </c>
      <c r="T482" s="109" t="s">
        <v>12</v>
      </c>
    </row>
    <row r="483" spans="1:20" s="50" customFormat="1" ht="20.100000000000001" customHeight="1" x14ac:dyDescent="0.2">
      <c r="A483" s="86" t="s">
        <v>365</v>
      </c>
      <c r="B483" s="66" t="s">
        <v>256</v>
      </c>
      <c r="C483" s="73" t="s">
        <v>468</v>
      </c>
      <c r="D483" s="66" t="s">
        <v>256</v>
      </c>
      <c r="E483" s="66" t="s">
        <v>256</v>
      </c>
      <c r="F483" s="66" t="s">
        <v>256</v>
      </c>
      <c r="G483" s="107">
        <v>71493</v>
      </c>
      <c r="H483" s="79" t="s">
        <v>401</v>
      </c>
      <c r="I483" s="79" t="s">
        <v>373</v>
      </c>
      <c r="J483" s="66">
        <f>Tabel32[[#This Row],[Artikelnummer gAvilar]]</f>
        <v>71493</v>
      </c>
      <c r="K483" s="79" t="str">
        <f t="shared" si="70"/>
        <v>8718558714936</v>
      </c>
      <c r="L483" s="79">
        <v>8718558</v>
      </c>
      <c r="M483" s="79">
        <f t="shared" si="71"/>
        <v>34</v>
      </c>
      <c r="N483" s="79">
        <f t="shared" si="72"/>
        <v>102</v>
      </c>
      <c r="O483" s="79">
        <f t="shared" si="73"/>
        <v>32</v>
      </c>
      <c r="P483" s="79">
        <f t="shared" si="74"/>
        <v>134</v>
      </c>
      <c r="Q483" s="79">
        <f t="shared" si="75"/>
        <v>140</v>
      </c>
      <c r="R483" s="79">
        <f t="shared" si="76"/>
        <v>6</v>
      </c>
      <c r="S483" s="126">
        <v>216</v>
      </c>
      <c r="T483" s="109" t="s">
        <v>12</v>
      </c>
    </row>
    <row r="484" spans="1:20" s="50" customFormat="1" ht="20.100000000000001" customHeight="1" x14ac:dyDescent="0.2">
      <c r="A484" s="86">
        <v>4463030</v>
      </c>
      <c r="B484" s="66">
        <v>3391643</v>
      </c>
      <c r="C484" s="73" t="s">
        <v>439</v>
      </c>
      <c r="D484" s="66" t="s">
        <v>256</v>
      </c>
      <c r="E484" s="66" t="s">
        <v>256</v>
      </c>
      <c r="F484" s="66" t="s">
        <v>256</v>
      </c>
      <c r="G484" s="112" t="s">
        <v>388</v>
      </c>
      <c r="H484" s="79" t="s">
        <v>698</v>
      </c>
      <c r="I484" s="79" t="s">
        <v>373</v>
      </c>
      <c r="J484" s="66" t="str">
        <f>Tabel32[[#This Row],[Artikelnummer gAvilar]]</f>
        <v>71992</v>
      </c>
      <c r="K484" s="79" t="str">
        <f t="shared" si="70"/>
        <v>8718558719924</v>
      </c>
      <c r="L484" s="79">
        <v>8718558</v>
      </c>
      <c r="M484" s="79">
        <f t="shared" si="71"/>
        <v>38</v>
      </c>
      <c r="N484" s="79">
        <f t="shared" si="72"/>
        <v>114</v>
      </c>
      <c r="O484" s="79">
        <f t="shared" si="73"/>
        <v>32</v>
      </c>
      <c r="P484" s="79">
        <f t="shared" si="74"/>
        <v>146</v>
      </c>
      <c r="Q484" s="79">
        <f t="shared" si="75"/>
        <v>150</v>
      </c>
      <c r="R484" s="79">
        <f t="shared" si="76"/>
        <v>4</v>
      </c>
      <c r="S484" s="126">
        <v>1142.27</v>
      </c>
      <c r="T484" s="109" t="s">
        <v>12</v>
      </c>
    </row>
    <row r="485" spans="1:20" s="50" customFormat="1" ht="20.100000000000001" customHeight="1" x14ac:dyDescent="0.2">
      <c r="A485" s="86">
        <v>2190239</v>
      </c>
      <c r="B485" s="66" t="s">
        <v>256</v>
      </c>
      <c r="C485" s="73" t="s">
        <v>465</v>
      </c>
      <c r="D485" s="66" t="s">
        <v>256</v>
      </c>
      <c r="E485" s="66">
        <v>7720772</v>
      </c>
      <c r="F485" s="66" t="s">
        <v>256</v>
      </c>
      <c r="G485" s="107" t="s">
        <v>402</v>
      </c>
      <c r="H485" s="79" t="s">
        <v>610</v>
      </c>
      <c r="I485" s="79" t="s">
        <v>373</v>
      </c>
      <c r="J485" s="66" t="str">
        <f>Tabel32[[#This Row],[Artikelnummer gAvilar]]</f>
        <v>71420</v>
      </c>
      <c r="K485" s="79" t="str">
        <f t="shared" si="70"/>
        <v>8718558714202</v>
      </c>
      <c r="L485" s="79">
        <v>8718558</v>
      </c>
      <c r="M485" s="79">
        <f t="shared" si="71"/>
        <v>31</v>
      </c>
      <c r="N485" s="79">
        <f t="shared" si="72"/>
        <v>93</v>
      </c>
      <c r="O485" s="79">
        <f t="shared" si="73"/>
        <v>25</v>
      </c>
      <c r="P485" s="79">
        <f t="shared" si="74"/>
        <v>118</v>
      </c>
      <c r="Q485" s="79">
        <f t="shared" si="75"/>
        <v>120</v>
      </c>
      <c r="R485" s="79">
        <f t="shared" si="76"/>
        <v>2</v>
      </c>
      <c r="S485" s="126">
        <v>138</v>
      </c>
      <c r="T485" s="109" t="s">
        <v>12</v>
      </c>
    </row>
    <row r="486" spans="1:20" s="50" customFormat="1" ht="20.100000000000001" customHeight="1" x14ac:dyDescent="0.2">
      <c r="A486" s="86">
        <v>2190304</v>
      </c>
      <c r="B486" s="66">
        <v>3391481</v>
      </c>
      <c r="C486" s="66" t="s">
        <v>467</v>
      </c>
      <c r="D486" s="66" t="s">
        <v>256</v>
      </c>
      <c r="E486" s="66" t="s">
        <v>256</v>
      </c>
      <c r="F486" s="66" t="s">
        <v>256</v>
      </c>
      <c r="G486" s="107">
        <v>71421</v>
      </c>
      <c r="H486" s="79" t="s">
        <v>609</v>
      </c>
      <c r="I486" s="79" t="s">
        <v>373</v>
      </c>
      <c r="J486" s="66">
        <f>Tabel32[[#This Row],[Artikelnummer gAvilar]]</f>
        <v>71421</v>
      </c>
      <c r="K486" s="79" t="str">
        <f t="shared" si="70"/>
        <v>8718558714219</v>
      </c>
      <c r="L486" s="79">
        <v>8718558</v>
      </c>
      <c r="M486" s="79">
        <f t="shared" si="71"/>
        <v>32</v>
      </c>
      <c r="N486" s="79">
        <f t="shared" si="72"/>
        <v>96</v>
      </c>
      <c r="O486" s="79">
        <f t="shared" si="73"/>
        <v>25</v>
      </c>
      <c r="P486" s="79">
        <f t="shared" si="74"/>
        <v>121</v>
      </c>
      <c r="Q486" s="79">
        <f t="shared" si="75"/>
        <v>130</v>
      </c>
      <c r="R486" s="79">
        <f t="shared" si="76"/>
        <v>9</v>
      </c>
      <c r="S486" s="126">
        <v>184.8</v>
      </c>
      <c r="T486" s="109" t="s">
        <v>12</v>
      </c>
    </row>
    <row r="487" spans="1:20" s="50" customFormat="1" ht="20.100000000000001" customHeight="1" x14ac:dyDescent="0.2">
      <c r="A487" s="86" t="s">
        <v>365</v>
      </c>
      <c r="B487" s="66" t="s">
        <v>256</v>
      </c>
      <c r="C487" s="73" t="s">
        <v>468</v>
      </c>
      <c r="D487" s="66" t="s">
        <v>256</v>
      </c>
      <c r="E487" s="66" t="s">
        <v>256</v>
      </c>
      <c r="F487" s="66" t="s">
        <v>256</v>
      </c>
      <c r="G487" s="107">
        <v>71493</v>
      </c>
      <c r="H487" s="79" t="s">
        <v>401</v>
      </c>
      <c r="I487" s="79" t="s">
        <v>373</v>
      </c>
      <c r="J487" s="66">
        <f>Tabel32[[#This Row],[Artikelnummer gAvilar]]</f>
        <v>71493</v>
      </c>
      <c r="K487" s="79" t="str">
        <f t="shared" si="70"/>
        <v>8718558714936</v>
      </c>
      <c r="L487" s="79">
        <v>8718558</v>
      </c>
      <c r="M487" s="79">
        <f t="shared" si="71"/>
        <v>34</v>
      </c>
      <c r="N487" s="79">
        <f t="shared" si="72"/>
        <v>102</v>
      </c>
      <c r="O487" s="79">
        <f t="shared" si="73"/>
        <v>32</v>
      </c>
      <c r="P487" s="79">
        <f t="shared" si="74"/>
        <v>134</v>
      </c>
      <c r="Q487" s="79">
        <f t="shared" si="75"/>
        <v>140</v>
      </c>
      <c r="R487" s="79">
        <f t="shared" si="76"/>
        <v>6</v>
      </c>
      <c r="S487" s="126">
        <v>216</v>
      </c>
      <c r="T487" s="109" t="s">
        <v>12</v>
      </c>
    </row>
    <row r="488" spans="1:20" s="50" customFormat="1" ht="20.100000000000001" customHeight="1" x14ac:dyDescent="0.2">
      <c r="A488" s="86">
        <v>4462974</v>
      </c>
      <c r="B488" s="66">
        <v>3391645</v>
      </c>
      <c r="C488" s="73" t="s">
        <v>438</v>
      </c>
      <c r="D488" s="66" t="s">
        <v>256</v>
      </c>
      <c r="E488" s="66" t="s">
        <v>256</v>
      </c>
      <c r="F488" s="66" t="s">
        <v>256</v>
      </c>
      <c r="G488" s="112" t="s">
        <v>389</v>
      </c>
      <c r="H488" s="79" t="s">
        <v>699</v>
      </c>
      <c r="I488" s="79" t="s">
        <v>373</v>
      </c>
      <c r="J488" s="66" t="str">
        <f>Tabel32[[#This Row],[Artikelnummer gAvilar]]</f>
        <v>71994</v>
      </c>
      <c r="K488" s="79" t="str">
        <f t="shared" si="70"/>
        <v>8718558719948</v>
      </c>
      <c r="L488" s="79">
        <v>8718558</v>
      </c>
      <c r="M488" s="79">
        <f t="shared" si="71"/>
        <v>40</v>
      </c>
      <c r="N488" s="79">
        <f t="shared" si="72"/>
        <v>120</v>
      </c>
      <c r="O488" s="79">
        <f t="shared" si="73"/>
        <v>32</v>
      </c>
      <c r="P488" s="79">
        <f t="shared" si="74"/>
        <v>152</v>
      </c>
      <c r="Q488" s="79">
        <f t="shared" si="75"/>
        <v>160</v>
      </c>
      <c r="R488" s="79">
        <f t="shared" si="76"/>
        <v>8</v>
      </c>
      <c r="S488" s="126">
        <v>1838.55</v>
      </c>
      <c r="T488" s="109" t="s">
        <v>12</v>
      </c>
    </row>
    <row r="489" spans="1:20" s="50" customFormat="1" ht="20.100000000000001" customHeight="1" x14ac:dyDescent="0.2">
      <c r="A489" s="86">
        <v>2190239</v>
      </c>
      <c r="B489" s="66" t="s">
        <v>256</v>
      </c>
      <c r="C489" s="73" t="s">
        <v>465</v>
      </c>
      <c r="D489" s="66" t="s">
        <v>256</v>
      </c>
      <c r="E489" s="66">
        <v>7720772</v>
      </c>
      <c r="F489" s="66" t="s">
        <v>256</v>
      </c>
      <c r="G489" s="107" t="s">
        <v>402</v>
      </c>
      <c r="H489" s="79" t="s">
        <v>610</v>
      </c>
      <c r="I489" s="79" t="s">
        <v>373</v>
      </c>
      <c r="J489" s="66" t="str">
        <f>Tabel32[[#This Row],[Artikelnummer gAvilar]]</f>
        <v>71420</v>
      </c>
      <c r="K489" s="79" t="str">
        <f t="shared" si="70"/>
        <v>8718558714202</v>
      </c>
      <c r="L489" s="79">
        <v>8718558</v>
      </c>
      <c r="M489" s="79">
        <f t="shared" si="71"/>
        <v>31</v>
      </c>
      <c r="N489" s="79">
        <f t="shared" si="72"/>
        <v>93</v>
      </c>
      <c r="O489" s="79">
        <f t="shared" si="73"/>
        <v>25</v>
      </c>
      <c r="P489" s="79">
        <f t="shared" si="74"/>
        <v>118</v>
      </c>
      <c r="Q489" s="79">
        <f t="shared" si="75"/>
        <v>120</v>
      </c>
      <c r="R489" s="79">
        <f t="shared" si="76"/>
        <v>2</v>
      </c>
      <c r="S489" s="126">
        <v>138</v>
      </c>
      <c r="T489" s="109" t="s">
        <v>12</v>
      </c>
    </row>
    <row r="490" spans="1:20" s="50" customFormat="1" ht="20.100000000000001" customHeight="1" x14ac:dyDescent="0.2">
      <c r="A490" s="86">
        <v>2190304</v>
      </c>
      <c r="B490" s="66">
        <v>3391481</v>
      </c>
      <c r="C490" s="66" t="s">
        <v>467</v>
      </c>
      <c r="D490" s="66" t="s">
        <v>256</v>
      </c>
      <c r="E490" s="66" t="s">
        <v>256</v>
      </c>
      <c r="F490" s="66" t="s">
        <v>256</v>
      </c>
      <c r="G490" s="107">
        <v>71421</v>
      </c>
      <c r="H490" s="79" t="s">
        <v>609</v>
      </c>
      <c r="I490" s="79" t="s">
        <v>373</v>
      </c>
      <c r="J490" s="66">
        <f>Tabel32[[#This Row],[Artikelnummer gAvilar]]</f>
        <v>71421</v>
      </c>
      <c r="K490" s="79" t="str">
        <f t="shared" si="70"/>
        <v>8718558714219</v>
      </c>
      <c r="L490" s="79">
        <v>8718558</v>
      </c>
      <c r="M490" s="79">
        <f t="shared" si="71"/>
        <v>32</v>
      </c>
      <c r="N490" s="79">
        <f t="shared" si="72"/>
        <v>96</v>
      </c>
      <c r="O490" s="79">
        <f t="shared" si="73"/>
        <v>25</v>
      </c>
      <c r="P490" s="79">
        <f t="shared" si="74"/>
        <v>121</v>
      </c>
      <c r="Q490" s="79">
        <f t="shared" si="75"/>
        <v>130</v>
      </c>
      <c r="R490" s="79">
        <f t="shared" si="76"/>
        <v>9</v>
      </c>
      <c r="S490" s="126">
        <v>184.8</v>
      </c>
      <c r="T490" s="109" t="s">
        <v>12</v>
      </c>
    </row>
    <row r="491" spans="1:20" s="50" customFormat="1" ht="20.100000000000001" customHeight="1" x14ac:dyDescent="0.2">
      <c r="A491" s="86" t="s">
        <v>365</v>
      </c>
      <c r="B491" s="66" t="s">
        <v>256</v>
      </c>
      <c r="C491" s="73" t="s">
        <v>468</v>
      </c>
      <c r="D491" s="66" t="s">
        <v>256</v>
      </c>
      <c r="E491" s="66" t="s">
        <v>256</v>
      </c>
      <c r="F491" s="66" t="s">
        <v>256</v>
      </c>
      <c r="G491" s="107">
        <v>71493</v>
      </c>
      <c r="H491" s="79" t="s">
        <v>401</v>
      </c>
      <c r="I491" s="79" t="s">
        <v>373</v>
      </c>
      <c r="J491" s="66">
        <f>Tabel32[[#This Row],[Artikelnummer gAvilar]]</f>
        <v>71493</v>
      </c>
      <c r="K491" s="79" t="str">
        <f t="shared" si="70"/>
        <v>8718558714936</v>
      </c>
      <c r="L491" s="79">
        <v>8718558</v>
      </c>
      <c r="M491" s="79">
        <f t="shared" si="71"/>
        <v>34</v>
      </c>
      <c r="N491" s="79">
        <f t="shared" si="72"/>
        <v>102</v>
      </c>
      <c r="O491" s="79">
        <f t="shared" si="73"/>
        <v>32</v>
      </c>
      <c r="P491" s="79">
        <f t="shared" si="74"/>
        <v>134</v>
      </c>
      <c r="Q491" s="79">
        <f t="shared" si="75"/>
        <v>140</v>
      </c>
      <c r="R491" s="79">
        <f t="shared" si="76"/>
        <v>6</v>
      </c>
      <c r="S491" s="126">
        <v>216</v>
      </c>
      <c r="T491" s="109" t="s">
        <v>12</v>
      </c>
    </row>
    <row r="492" spans="1:20" s="50" customFormat="1" ht="20.100000000000001" customHeight="1" x14ac:dyDescent="0.2">
      <c r="A492" s="92"/>
      <c r="B492" s="93"/>
      <c r="C492" s="94"/>
      <c r="D492" s="93"/>
      <c r="E492" s="93"/>
      <c r="F492" s="93"/>
      <c r="G492" s="112">
        <v>73341</v>
      </c>
      <c r="H492" s="79" t="s">
        <v>700</v>
      </c>
      <c r="I492" s="79" t="s">
        <v>484</v>
      </c>
      <c r="J492" s="66">
        <f>Tabel32[[#This Row],[Artikelnummer gAvilar]]</f>
        <v>73341</v>
      </c>
      <c r="K492" s="79" t="str">
        <f t="shared" si="70"/>
        <v>8718558733418</v>
      </c>
      <c r="L492" s="79">
        <v>8718558</v>
      </c>
      <c r="M492" s="79">
        <f t="shared" si="71"/>
        <v>31</v>
      </c>
      <c r="N492" s="79">
        <f t="shared" si="72"/>
        <v>93</v>
      </c>
      <c r="O492" s="79">
        <f t="shared" si="73"/>
        <v>29</v>
      </c>
      <c r="P492" s="79">
        <f t="shared" si="74"/>
        <v>122</v>
      </c>
      <c r="Q492" s="79">
        <f t="shared" si="75"/>
        <v>130</v>
      </c>
      <c r="R492" s="79">
        <f t="shared" si="76"/>
        <v>8</v>
      </c>
      <c r="S492" s="108">
        <v>396.55</v>
      </c>
      <c r="T492" s="131" t="s">
        <v>12</v>
      </c>
    </row>
    <row r="493" spans="1:20" s="50" customFormat="1" ht="20.100000000000001" customHeight="1" x14ac:dyDescent="0.2">
      <c r="A493" s="92"/>
      <c r="B493" s="93"/>
      <c r="C493" s="94"/>
      <c r="D493" s="93"/>
      <c r="E493" s="93"/>
      <c r="F493" s="93"/>
      <c r="G493" s="110">
        <v>73357</v>
      </c>
      <c r="H493" s="94" t="s">
        <v>534</v>
      </c>
      <c r="I493" s="79" t="s">
        <v>484</v>
      </c>
      <c r="J493" s="66">
        <f>Tabel32[[#This Row],[Artikelnummer gAvilar]]</f>
        <v>73357</v>
      </c>
      <c r="K493" s="79" t="str">
        <f t="shared" si="70"/>
        <v>8718558733579</v>
      </c>
      <c r="L493" s="79">
        <v>8718558</v>
      </c>
      <c r="M493" s="79">
        <f t="shared" si="71"/>
        <v>37</v>
      </c>
      <c r="N493" s="79">
        <f t="shared" si="72"/>
        <v>111</v>
      </c>
      <c r="O493" s="79">
        <f t="shared" si="73"/>
        <v>30</v>
      </c>
      <c r="P493" s="79">
        <f t="shared" si="74"/>
        <v>141</v>
      </c>
      <c r="Q493" s="79">
        <f t="shared" si="75"/>
        <v>150</v>
      </c>
      <c r="R493" s="79">
        <f t="shared" si="76"/>
        <v>9</v>
      </c>
      <c r="S493" s="108">
        <v>64.375</v>
      </c>
      <c r="T493" s="131" t="s">
        <v>12</v>
      </c>
    </row>
    <row r="494" spans="1:20" s="50" customFormat="1" ht="20.100000000000001" customHeight="1" x14ac:dyDescent="0.2">
      <c r="A494" s="92"/>
      <c r="B494" s="93"/>
      <c r="C494" s="94"/>
      <c r="D494" s="93"/>
      <c r="E494" s="93"/>
      <c r="F494" s="93"/>
      <c r="G494" s="112">
        <v>73342</v>
      </c>
      <c r="H494" s="79" t="s">
        <v>707</v>
      </c>
      <c r="I494" s="79" t="s">
        <v>484</v>
      </c>
      <c r="J494" s="66">
        <f>Tabel32[[#This Row],[Artikelnummer gAvilar]]</f>
        <v>73342</v>
      </c>
      <c r="K494" s="79" t="str">
        <f t="shared" si="70"/>
        <v>8718558733425</v>
      </c>
      <c r="L494" s="79">
        <v>8718558</v>
      </c>
      <c r="M494" s="79">
        <f t="shared" si="71"/>
        <v>32</v>
      </c>
      <c r="N494" s="79">
        <f t="shared" si="72"/>
        <v>96</v>
      </c>
      <c r="O494" s="79">
        <f t="shared" si="73"/>
        <v>29</v>
      </c>
      <c r="P494" s="79">
        <f t="shared" si="74"/>
        <v>125</v>
      </c>
      <c r="Q494" s="79">
        <f t="shared" si="75"/>
        <v>130</v>
      </c>
      <c r="R494" s="79">
        <f t="shared" si="76"/>
        <v>5</v>
      </c>
      <c r="S494" s="108">
        <v>427.45</v>
      </c>
      <c r="T494" s="131" t="s">
        <v>12</v>
      </c>
    </row>
    <row r="495" spans="1:20" s="50" customFormat="1" ht="20.100000000000001" customHeight="1" x14ac:dyDescent="0.2">
      <c r="A495" s="92"/>
      <c r="B495" s="93"/>
      <c r="C495" s="94"/>
      <c r="D495" s="93"/>
      <c r="E495" s="93"/>
      <c r="F495" s="93"/>
      <c r="G495" s="110">
        <v>73358</v>
      </c>
      <c r="H495" s="94" t="s">
        <v>535</v>
      </c>
      <c r="I495" s="79" t="s">
        <v>484</v>
      </c>
      <c r="J495" s="66">
        <f>Tabel32[[#This Row],[Artikelnummer gAvilar]]</f>
        <v>73358</v>
      </c>
      <c r="K495" s="79" t="str">
        <f t="shared" si="70"/>
        <v>8718558733586</v>
      </c>
      <c r="L495" s="79">
        <v>8718558</v>
      </c>
      <c r="M495" s="79">
        <f t="shared" si="71"/>
        <v>38</v>
      </c>
      <c r="N495" s="79">
        <f t="shared" si="72"/>
        <v>114</v>
      </c>
      <c r="O495" s="79">
        <f t="shared" si="73"/>
        <v>30</v>
      </c>
      <c r="P495" s="79">
        <f t="shared" si="74"/>
        <v>144</v>
      </c>
      <c r="Q495" s="79">
        <f t="shared" si="75"/>
        <v>150</v>
      </c>
      <c r="R495" s="79">
        <f t="shared" si="76"/>
        <v>6</v>
      </c>
      <c r="S495" s="108">
        <v>70.864000000000004</v>
      </c>
      <c r="T495" s="131" t="s">
        <v>12</v>
      </c>
    </row>
    <row r="496" spans="1:20" s="50" customFormat="1" ht="20.100000000000001" customHeight="1" x14ac:dyDescent="0.2">
      <c r="A496" s="92"/>
      <c r="B496" s="93"/>
      <c r="C496" s="94"/>
      <c r="D496" s="93"/>
      <c r="E496" s="93"/>
      <c r="F496" s="93"/>
      <c r="G496" s="112">
        <v>73343</v>
      </c>
      <c r="H496" s="79" t="s">
        <v>701</v>
      </c>
      <c r="I496" s="79" t="s">
        <v>484</v>
      </c>
      <c r="J496" s="66">
        <f>Tabel32[[#This Row],[Artikelnummer gAvilar]]</f>
        <v>73343</v>
      </c>
      <c r="K496" s="79" t="str">
        <f t="shared" si="70"/>
        <v>8718558733432</v>
      </c>
      <c r="L496" s="79">
        <v>8718558</v>
      </c>
      <c r="M496" s="79">
        <f t="shared" si="71"/>
        <v>33</v>
      </c>
      <c r="N496" s="79">
        <f t="shared" si="72"/>
        <v>99</v>
      </c>
      <c r="O496" s="79">
        <f t="shared" si="73"/>
        <v>29</v>
      </c>
      <c r="P496" s="79">
        <f t="shared" si="74"/>
        <v>128</v>
      </c>
      <c r="Q496" s="79">
        <f t="shared" si="75"/>
        <v>130</v>
      </c>
      <c r="R496" s="79">
        <f t="shared" si="76"/>
        <v>2</v>
      </c>
      <c r="S496" s="108">
        <v>422.3</v>
      </c>
      <c r="T496" s="131" t="s">
        <v>12</v>
      </c>
    </row>
    <row r="497" spans="1:20" s="50" customFormat="1" ht="20.100000000000001" customHeight="1" x14ac:dyDescent="0.2">
      <c r="A497" s="92"/>
      <c r="B497" s="93"/>
      <c r="C497" s="94"/>
      <c r="D497" s="93"/>
      <c r="E497" s="93"/>
      <c r="F497" s="93"/>
      <c r="G497" s="110">
        <v>73357</v>
      </c>
      <c r="H497" s="94" t="s">
        <v>534</v>
      </c>
      <c r="I497" s="79" t="s">
        <v>484</v>
      </c>
      <c r="J497" s="66">
        <f>Tabel32[[#This Row],[Artikelnummer gAvilar]]</f>
        <v>73357</v>
      </c>
      <c r="K497" s="79" t="str">
        <f t="shared" si="70"/>
        <v>8718558733579</v>
      </c>
      <c r="L497" s="79">
        <v>8718558</v>
      </c>
      <c r="M497" s="79">
        <f t="shared" si="71"/>
        <v>37</v>
      </c>
      <c r="N497" s="79">
        <f t="shared" si="72"/>
        <v>111</v>
      </c>
      <c r="O497" s="79">
        <f t="shared" si="73"/>
        <v>30</v>
      </c>
      <c r="P497" s="79">
        <f t="shared" si="74"/>
        <v>141</v>
      </c>
      <c r="Q497" s="79">
        <f t="shared" si="75"/>
        <v>150</v>
      </c>
      <c r="R497" s="79">
        <f t="shared" si="76"/>
        <v>9</v>
      </c>
      <c r="S497" s="108">
        <v>64.375</v>
      </c>
      <c r="T497" s="131" t="s">
        <v>12</v>
      </c>
    </row>
    <row r="498" spans="1:20" s="50" customFormat="1" ht="20.100000000000001" customHeight="1" x14ac:dyDescent="0.2">
      <c r="A498" s="92"/>
      <c r="B498" s="93"/>
      <c r="C498" s="94"/>
      <c r="D498" s="93"/>
      <c r="E498" s="93"/>
      <c r="F498" s="93"/>
      <c r="G498" s="112">
        <v>73344</v>
      </c>
      <c r="H498" s="79" t="s">
        <v>708</v>
      </c>
      <c r="I498" s="79" t="s">
        <v>484</v>
      </c>
      <c r="J498" s="66">
        <f>Tabel32[[#This Row],[Artikelnummer gAvilar]]</f>
        <v>73344</v>
      </c>
      <c r="K498" s="79" t="str">
        <f t="shared" si="70"/>
        <v>8718558733449</v>
      </c>
      <c r="L498" s="79">
        <v>8718558</v>
      </c>
      <c r="M498" s="79">
        <f t="shared" si="71"/>
        <v>34</v>
      </c>
      <c r="N498" s="79">
        <f t="shared" si="72"/>
        <v>102</v>
      </c>
      <c r="O498" s="79">
        <f t="shared" si="73"/>
        <v>29</v>
      </c>
      <c r="P498" s="79">
        <f t="shared" si="74"/>
        <v>131</v>
      </c>
      <c r="Q498" s="79">
        <f t="shared" si="75"/>
        <v>140</v>
      </c>
      <c r="R498" s="79">
        <f t="shared" si="76"/>
        <v>9</v>
      </c>
      <c r="S498" s="108">
        <v>451.14</v>
      </c>
      <c r="T498" s="131" t="s">
        <v>12</v>
      </c>
    </row>
    <row r="499" spans="1:20" s="50" customFormat="1" ht="20.100000000000001" customHeight="1" x14ac:dyDescent="0.2">
      <c r="A499" s="92"/>
      <c r="B499" s="93"/>
      <c r="C499" s="94"/>
      <c r="D499" s="93"/>
      <c r="E499" s="93"/>
      <c r="F499" s="93"/>
      <c r="G499" s="110">
        <v>73358</v>
      </c>
      <c r="H499" s="94" t="s">
        <v>535</v>
      </c>
      <c r="I499" s="79" t="s">
        <v>484</v>
      </c>
      <c r="J499" s="66">
        <f>Tabel32[[#This Row],[Artikelnummer gAvilar]]</f>
        <v>73358</v>
      </c>
      <c r="K499" s="79" t="str">
        <f t="shared" si="70"/>
        <v>8718558733586</v>
      </c>
      <c r="L499" s="79">
        <v>8718558</v>
      </c>
      <c r="M499" s="79">
        <f t="shared" si="71"/>
        <v>38</v>
      </c>
      <c r="N499" s="79">
        <f t="shared" si="72"/>
        <v>114</v>
      </c>
      <c r="O499" s="79">
        <f t="shared" si="73"/>
        <v>30</v>
      </c>
      <c r="P499" s="79">
        <f t="shared" si="74"/>
        <v>144</v>
      </c>
      <c r="Q499" s="79">
        <f t="shared" si="75"/>
        <v>150</v>
      </c>
      <c r="R499" s="79">
        <f t="shared" si="76"/>
        <v>6</v>
      </c>
      <c r="S499" s="108">
        <v>70.864000000000004</v>
      </c>
      <c r="T499" s="131" t="s">
        <v>12</v>
      </c>
    </row>
    <row r="500" spans="1:20" s="50" customFormat="1" ht="20.100000000000001" customHeight="1" x14ac:dyDescent="0.2">
      <c r="A500" s="92"/>
      <c r="B500" s="93"/>
      <c r="C500" s="94"/>
      <c r="D500" s="93"/>
      <c r="E500" s="93"/>
      <c r="F500" s="93"/>
      <c r="G500" s="112">
        <v>73345</v>
      </c>
      <c r="H500" s="79" t="s">
        <v>702</v>
      </c>
      <c r="I500" s="79" t="s">
        <v>484</v>
      </c>
      <c r="J500" s="66">
        <f>Tabel32[[#This Row],[Artikelnummer gAvilar]]</f>
        <v>73345</v>
      </c>
      <c r="K500" s="79" t="str">
        <f t="shared" si="70"/>
        <v>8718558733456</v>
      </c>
      <c r="L500" s="79">
        <v>8718558</v>
      </c>
      <c r="M500" s="79">
        <f t="shared" si="71"/>
        <v>35</v>
      </c>
      <c r="N500" s="79">
        <f t="shared" si="72"/>
        <v>105</v>
      </c>
      <c r="O500" s="79">
        <f t="shared" si="73"/>
        <v>29</v>
      </c>
      <c r="P500" s="79">
        <f t="shared" si="74"/>
        <v>134</v>
      </c>
      <c r="Q500" s="79">
        <f t="shared" si="75"/>
        <v>140</v>
      </c>
      <c r="R500" s="79">
        <f t="shared" si="76"/>
        <v>6</v>
      </c>
      <c r="S500" s="108">
        <v>409.94</v>
      </c>
      <c r="T500" s="131" t="s">
        <v>12</v>
      </c>
    </row>
    <row r="501" spans="1:20" s="50" customFormat="1" ht="20.100000000000001" customHeight="1" x14ac:dyDescent="0.2">
      <c r="A501" s="92"/>
      <c r="B501" s="93"/>
      <c r="C501" s="94"/>
      <c r="D501" s="93"/>
      <c r="E501" s="93"/>
      <c r="F501" s="93"/>
      <c r="G501" s="110">
        <v>73357</v>
      </c>
      <c r="H501" s="94" t="s">
        <v>534</v>
      </c>
      <c r="I501" s="79" t="s">
        <v>484</v>
      </c>
      <c r="J501" s="66">
        <f>Tabel32[[#This Row],[Artikelnummer gAvilar]]</f>
        <v>73357</v>
      </c>
      <c r="K501" s="79" t="str">
        <f t="shared" si="70"/>
        <v>8718558733579</v>
      </c>
      <c r="L501" s="79">
        <v>8718558</v>
      </c>
      <c r="M501" s="79">
        <f t="shared" si="71"/>
        <v>37</v>
      </c>
      <c r="N501" s="79">
        <f t="shared" si="72"/>
        <v>111</v>
      </c>
      <c r="O501" s="79">
        <f t="shared" si="73"/>
        <v>30</v>
      </c>
      <c r="P501" s="79">
        <f t="shared" si="74"/>
        <v>141</v>
      </c>
      <c r="Q501" s="79">
        <f t="shared" si="75"/>
        <v>150</v>
      </c>
      <c r="R501" s="79">
        <f t="shared" si="76"/>
        <v>9</v>
      </c>
      <c r="S501" s="108">
        <v>64.375</v>
      </c>
      <c r="T501" s="131" t="s">
        <v>12</v>
      </c>
    </row>
    <row r="502" spans="1:20" s="50" customFormat="1" ht="20.100000000000001" customHeight="1" x14ac:dyDescent="0.2">
      <c r="A502" s="92"/>
      <c r="B502" s="93"/>
      <c r="C502" s="94"/>
      <c r="D502" s="93"/>
      <c r="E502" s="93"/>
      <c r="F502" s="93"/>
      <c r="G502" s="112">
        <v>73346</v>
      </c>
      <c r="H502" s="79" t="s">
        <v>709</v>
      </c>
      <c r="I502" s="79" t="s">
        <v>484</v>
      </c>
      <c r="J502" s="66">
        <f>Tabel32[[#This Row],[Artikelnummer gAvilar]]</f>
        <v>73346</v>
      </c>
      <c r="K502" s="79" t="str">
        <f t="shared" si="70"/>
        <v>8718558733463</v>
      </c>
      <c r="L502" s="79">
        <v>8718558</v>
      </c>
      <c r="M502" s="79">
        <f t="shared" si="71"/>
        <v>36</v>
      </c>
      <c r="N502" s="79">
        <f t="shared" si="72"/>
        <v>108</v>
      </c>
      <c r="O502" s="79">
        <f t="shared" si="73"/>
        <v>29</v>
      </c>
      <c r="P502" s="79">
        <f t="shared" si="74"/>
        <v>137</v>
      </c>
      <c r="Q502" s="79">
        <f t="shared" si="75"/>
        <v>140</v>
      </c>
      <c r="R502" s="79">
        <f t="shared" si="76"/>
        <v>3</v>
      </c>
      <c r="S502" s="108">
        <v>435.69</v>
      </c>
      <c r="T502" s="131" t="s">
        <v>12</v>
      </c>
    </row>
    <row r="503" spans="1:20" s="50" customFormat="1" ht="20.100000000000001" customHeight="1" x14ac:dyDescent="0.2">
      <c r="A503" s="92"/>
      <c r="B503" s="93"/>
      <c r="C503" s="94"/>
      <c r="D503" s="93"/>
      <c r="E503" s="93"/>
      <c r="F503" s="93"/>
      <c r="G503" s="110">
        <v>73358</v>
      </c>
      <c r="H503" s="94" t="s">
        <v>535</v>
      </c>
      <c r="I503" s="79" t="s">
        <v>484</v>
      </c>
      <c r="J503" s="66">
        <f>Tabel32[[#This Row],[Artikelnummer gAvilar]]</f>
        <v>73358</v>
      </c>
      <c r="K503" s="79" t="str">
        <f t="shared" si="70"/>
        <v>8718558733586</v>
      </c>
      <c r="L503" s="79">
        <v>8718558</v>
      </c>
      <c r="M503" s="79">
        <f t="shared" si="71"/>
        <v>38</v>
      </c>
      <c r="N503" s="79">
        <f t="shared" si="72"/>
        <v>114</v>
      </c>
      <c r="O503" s="79">
        <f t="shared" si="73"/>
        <v>30</v>
      </c>
      <c r="P503" s="79">
        <f t="shared" si="74"/>
        <v>144</v>
      </c>
      <c r="Q503" s="79">
        <f t="shared" si="75"/>
        <v>150</v>
      </c>
      <c r="R503" s="79">
        <f t="shared" si="76"/>
        <v>6</v>
      </c>
      <c r="S503" s="108">
        <v>70.864000000000004</v>
      </c>
      <c r="T503" s="131" t="s">
        <v>12</v>
      </c>
    </row>
    <row r="504" spans="1:20" s="50" customFormat="1" ht="20.100000000000001" customHeight="1" x14ac:dyDescent="0.2">
      <c r="A504" s="92"/>
      <c r="B504" s="93"/>
      <c r="C504" s="94"/>
      <c r="D504" s="93"/>
      <c r="E504" s="93"/>
      <c r="F504" s="93"/>
      <c r="G504" s="110">
        <v>73363</v>
      </c>
      <c r="H504" s="79" t="s">
        <v>710</v>
      </c>
      <c r="I504" s="79" t="s">
        <v>484</v>
      </c>
      <c r="J504" s="66">
        <f>Tabel32[[#This Row],[Artikelnummer gAvilar]]</f>
        <v>73363</v>
      </c>
      <c r="K504" s="79" t="str">
        <f t="shared" si="70"/>
        <v>8718558733630</v>
      </c>
      <c r="L504" s="79">
        <v>8718558</v>
      </c>
      <c r="M504" s="79">
        <f t="shared" si="71"/>
        <v>33</v>
      </c>
      <c r="N504" s="79">
        <f t="shared" si="72"/>
        <v>99</v>
      </c>
      <c r="O504" s="79">
        <f t="shared" si="73"/>
        <v>31</v>
      </c>
      <c r="P504" s="79">
        <f t="shared" si="74"/>
        <v>130</v>
      </c>
      <c r="Q504" s="79">
        <f t="shared" si="75"/>
        <v>130</v>
      </c>
      <c r="R504" s="79">
        <f t="shared" si="76"/>
        <v>0</v>
      </c>
      <c r="S504" s="108">
        <v>23.638500000000001</v>
      </c>
      <c r="T504" s="111" t="s">
        <v>32</v>
      </c>
    </row>
    <row r="505" spans="1:20" s="50" customFormat="1" ht="20.100000000000001" customHeight="1" x14ac:dyDescent="0.2">
      <c r="A505" s="92"/>
      <c r="B505" s="93"/>
      <c r="C505" s="94"/>
      <c r="D505" s="93"/>
      <c r="E505" s="93"/>
      <c r="F505" s="93"/>
      <c r="G505" s="112">
        <v>73347</v>
      </c>
      <c r="H505" s="79" t="s">
        <v>703</v>
      </c>
      <c r="I505" s="79" t="s">
        <v>484</v>
      </c>
      <c r="J505" s="66">
        <f>Tabel32[[#This Row],[Artikelnummer gAvilar]]</f>
        <v>73347</v>
      </c>
      <c r="K505" s="79" t="str">
        <f t="shared" si="70"/>
        <v>8718558733470</v>
      </c>
      <c r="L505" s="79">
        <v>8718558</v>
      </c>
      <c r="M505" s="79">
        <f t="shared" si="71"/>
        <v>37</v>
      </c>
      <c r="N505" s="79">
        <f t="shared" si="72"/>
        <v>111</v>
      </c>
      <c r="O505" s="79">
        <f t="shared" si="73"/>
        <v>29</v>
      </c>
      <c r="P505" s="79">
        <f t="shared" si="74"/>
        <v>140</v>
      </c>
      <c r="Q505" s="79">
        <f t="shared" si="75"/>
        <v>140</v>
      </c>
      <c r="R505" s="79">
        <f t="shared" si="76"/>
        <v>0</v>
      </c>
      <c r="S505" s="108">
        <v>335.26499999999999</v>
      </c>
      <c r="T505" s="111" t="s">
        <v>32</v>
      </c>
    </row>
    <row r="506" spans="1:20" s="50" customFormat="1" ht="20.100000000000001" customHeight="1" x14ac:dyDescent="0.2">
      <c r="A506" s="92"/>
      <c r="B506" s="93"/>
      <c r="C506" s="94"/>
      <c r="D506" s="93"/>
      <c r="E506" s="93"/>
      <c r="F506" s="93"/>
      <c r="G506" s="110">
        <v>73357</v>
      </c>
      <c r="H506" s="94" t="s">
        <v>534</v>
      </c>
      <c r="I506" s="79" t="s">
        <v>484</v>
      </c>
      <c r="J506" s="66">
        <f>Tabel32[[#This Row],[Artikelnummer gAvilar]]</f>
        <v>73357</v>
      </c>
      <c r="K506" s="79" t="str">
        <f t="shared" si="70"/>
        <v>8718558733579</v>
      </c>
      <c r="L506" s="79">
        <v>8718558</v>
      </c>
      <c r="M506" s="79">
        <f t="shared" si="71"/>
        <v>37</v>
      </c>
      <c r="N506" s="79">
        <f t="shared" si="72"/>
        <v>111</v>
      </c>
      <c r="O506" s="79">
        <f t="shared" si="73"/>
        <v>30</v>
      </c>
      <c r="P506" s="79">
        <f t="shared" si="74"/>
        <v>141</v>
      </c>
      <c r="Q506" s="79">
        <f t="shared" si="75"/>
        <v>150</v>
      </c>
      <c r="R506" s="79">
        <f t="shared" si="76"/>
        <v>9</v>
      </c>
      <c r="S506" s="108">
        <v>64.375</v>
      </c>
      <c r="T506" s="131" t="s">
        <v>12</v>
      </c>
    </row>
    <row r="507" spans="1:20" s="50" customFormat="1" ht="20.100000000000001" customHeight="1" x14ac:dyDescent="0.2">
      <c r="A507" s="92"/>
      <c r="B507" s="93"/>
      <c r="C507" s="94"/>
      <c r="D507" s="93"/>
      <c r="E507" s="93"/>
      <c r="F507" s="93"/>
      <c r="G507" s="112">
        <v>73348</v>
      </c>
      <c r="H507" s="79" t="s">
        <v>711</v>
      </c>
      <c r="I507" s="79" t="s">
        <v>484</v>
      </c>
      <c r="J507" s="66">
        <f>Tabel32[[#This Row],[Artikelnummer gAvilar]]</f>
        <v>73348</v>
      </c>
      <c r="K507" s="79" t="str">
        <f t="shared" si="70"/>
        <v>8718558733487</v>
      </c>
      <c r="L507" s="79">
        <v>8718558</v>
      </c>
      <c r="M507" s="79">
        <f t="shared" si="71"/>
        <v>38</v>
      </c>
      <c r="N507" s="79">
        <f t="shared" si="72"/>
        <v>114</v>
      </c>
      <c r="O507" s="79">
        <f t="shared" si="73"/>
        <v>29</v>
      </c>
      <c r="P507" s="79">
        <f t="shared" si="74"/>
        <v>143</v>
      </c>
      <c r="Q507" s="79">
        <f t="shared" si="75"/>
        <v>150</v>
      </c>
      <c r="R507" s="79">
        <f t="shared" si="76"/>
        <v>7</v>
      </c>
      <c r="S507" s="108">
        <v>356.89499999999998</v>
      </c>
      <c r="T507" s="111" t="s">
        <v>32</v>
      </c>
    </row>
    <row r="508" spans="1:20" s="50" customFormat="1" ht="20.100000000000001" customHeight="1" x14ac:dyDescent="0.2">
      <c r="A508" s="92"/>
      <c r="B508" s="93"/>
      <c r="C508" s="94"/>
      <c r="D508" s="93"/>
      <c r="E508" s="93"/>
      <c r="F508" s="93"/>
      <c r="G508" s="110">
        <v>73358</v>
      </c>
      <c r="H508" s="94" t="s">
        <v>535</v>
      </c>
      <c r="I508" s="79" t="s">
        <v>484</v>
      </c>
      <c r="J508" s="66">
        <f>Tabel32[[#This Row],[Artikelnummer gAvilar]]</f>
        <v>73358</v>
      </c>
      <c r="K508" s="79" t="str">
        <f t="shared" si="70"/>
        <v>8718558733586</v>
      </c>
      <c r="L508" s="79">
        <v>8718558</v>
      </c>
      <c r="M508" s="79">
        <f t="shared" si="71"/>
        <v>38</v>
      </c>
      <c r="N508" s="79">
        <f t="shared" si="72"/>
        <v>114</v>
      </c>
      <c r="O508" s="79">
        <f t="shared" si="73"/>
        <v>30</v>
      </c>
      <c r="P508" s="79">
        <f t="shared" si="74"/>
        <v>144</v>
      </c>
      <c r="Q508" s="79">
        <f t="shared" si="75"/>
        <v>150</v>
      </c>
      <c r="R508" s="79">
        <f t="shared" si="76"/>
        <v>6</v>
      </c>
      <c r="S508" s="108">
        <v>70.864000000000004</v>
      </c>
      <c r="T508" s="131" t="s">
        <v>12</v>
      </c>
    </row>
    <row r="509" spans="1:20" s="50" customFormat="1" ht="20.100000000000001" customHeight="1" x14ac:dyDescent="0.2">
      <c r="A509" s="92"/>
      <c r="B509" s="93"/>
      <c r="C509" s="94"/>
      <c r="D509" s="93"/>
      <c r="E509" s="93"/>
      <c r="F509" s="93"/>
      <c r="G509" s="112">
        <v>73349</v>
      </c>
      <c r="H509" s="79" t="s">
        <v>704</v>
      </c>
      <c r="I509" s="79" t="s">
        <v>484</v>
      </c>
      <c r="J509" s="66">
        <f>Tabel32[[#This Row],[Artikelnummer gAvilar]]</f>
        <v>73349</v>
      </c>
      <c r="K509" s="79" t="str">
        <f t="shared" si="70"/>
        <v>8718558733494</v>
      </c>
      <c r="L509" s="79">
        <v>8718558</v>
      </c>
      <c r="M509" s="79">
        <f t="shared" si="71"/>
        <v>39</v>
      </c>
      <c r="N509" s="79">
        <f t="shared" si="72"/>
        <v>117</v>
      </c>
      <c r="O509" s="79">
        <f t="shared" si="73"/>
        <v>29</v>
      </c>
      <c r="P509" s="79">
        <f t="shared" si="74"/>
        <v>146</v>
      </c>
      <c r="Q509" s="79">
        <f t="shared" si="75"/>
        <v>150</v>
      </c>
      <c r="R509" s="79">
        <f t="shared" si="76"/>
        <v>4</v>
      </c>
      <c r="S509" s="108">
        <v>354.32</v>
      </c>
      <c r="T509" s="111" t="s">
        <v>32</v>
      </c>
    </row>
    <row r="510" spans="1:20" s="50" customFormat="1" ht="20.100000000000001" customHeight="1" x14ac:dyDescent="0.2">
      <c r="A510" s="92"/>
      <c r="B510" s="93"/>
      <c r="C510" s="94"/>
      <c r="D510" s="93"/>
      <c r="E510" s="93"/>
      <c r="F510" s="93"/>
      <c r="G510" s="110">
        <v>73357</v>
      </c>
      <c r="H510" s="94" t="s">
        <v>534</v>
      </c>
      <c r="I510" s="79" t="s">
        <v>484</v>
      </c>
      <c r="J510" s="66">
        <f>Tabel32[[#This Row],[Artikelnummer gAvilar]]</f>
        <v>73357</v>
      </c>
      <c r="K510" s="79" t="str">
        <f t="shared" si="70"/>
        <v>8718558733579</v>
      </c>
      <c r="L510" s="79">
        <v>8718558</v>
      </c>
      <c r="M510" s="79">
        <f t="shared" si="71"/>
        <v>37</v>
      </c>
      <c r="N510" s="79">
        <f t="shared" si="72"/>
        <v>111</v>
      </c>
      <c r="O510" s="79">
        <f t="shared" si="73"/>
        <v>30</v>
      </c>
      <c r="P510" s="79">
        <f t="shared" si="74"/>
        <v>141</v>
      </c>
      <c r="Q510" s="79">
        <f t="shared" si="75"/>
        <v>150</v>
      </c>
      <c r="R510" s="79">
        <f t="shared" si="76"/>
        <v>9</v>
      </c>
      <c r="S510" s="108">
        <v>64.375</v>
      </c>
      <c r="T510" s="131" t="s">
        <v>12</v>
      </c>
    </row>
    <row r="511" spans="1:20" s="50" customFormat="1" ht="20.100000000000001" customHeight="1" x14ac:dyDescent="0.2">
      <c r="A511" s="92"/>
      <c r="B511" s="93"/>
      <c r="C511" s="94"/>
      <c r="D511" s="93"/>
      <c r="E511" s="93"/>
      <c r="F511" s="93"/>
      <c r="G511" s="112">
        <v>73350</v>
      </c>
      <c r="H511" s="79" t="s">
        <v>712</v>
      </c>
      <c r="I511" s="79" t="s">
        <v>484</v>
      </c>
      <c r="J511" s="66">
        <f>Tabel32[[#This Row],[Artikelnummer gAvilar]]</f>
        <v>73350</v>
      </c>
      <c r="K511" s="79" t="str">
        <f t="shared" si="70"/>
        <v>8718558733500</v>
      </c>
      <c r="L511" s="79">
        <v>8718558</v>
      </c>
      <c r="M511" s="79">
        <f t="shared" si="71"/>
        <v>30</v>
      </c>
      <c r="N511" s="79">
        <f t="shared" si="72"/>
        <v>90</v>
      </c>
      <c r="O511" s="79">
        <f t="shared" si="73"/>
        <v>30</v>
      </c>
      <c r="P511" s="79">
        <f t="shared" si="74"/>
        <v>120</v>
      </c>
      <c r="Q511" s="79">
        <f t="shared" si="75"/>
        <v>120</v>
      </c>
      <c r="R511" s="79">
        <f t="shared" si="76"/>
        <v>0</v>
      </c>
      <c r="S511" s="108">
        <v>378.01</v>
      </c>
      <c r="T511" s="111" t="s">
        <v>32</v>
      </c>
    </row>
    <row r="512" spans="1:20" s="50" customFormat="1" ht="20.100000000000001" customHeight="1" x14ac:dyDescent="0.2">
      <c r="A512" s="92"/>
      <c r="B512" s="93"/>
      <c r="C512" s="94"/>
      <c r="D512" s="93"/>
      <c r="E512" s="93"/>
      <c r="F512" s="93"/>
      <c r="G512" s="110">
        <v>73358</v>
      </c>
      <c r="H512" s="94" t="s">
        <v>535</v>
      </c>
      <c r="I512" s="79" t="s">
        <v>484</v>
      </c>
      <c r="J512" s="66">
        <f>Tabel32[[#This Row],[Artikelnummer gAvilar]]</f>
        <v>73358</v>
      </c>
      <c r="K512" s="79" t="str">
        <f t="shared" si="70"/>
        <v>8718558733586</v>
      </c>
      <c r="L512" s="79">
        <v>8718558</v>
      </c>
      <c r="M512" s="79">
        <f t="shared" si="71"/>
        <v>38</v>
      </c>
      <c r="N512" s="79">
        <f t="shared" si="72"/>
        <v>114</v>
      </c>
      <c r="O512" s="79">
        <f t="shared" si="73"/>
        <v>30</v>
      </c>
      <c r="P512" s="79">
        <f t="shared" si="74"/>
        <v>144</v>
      </c>
      <c r="Q512" s="79">
        <f t="shared" si="75"/>
        <v>150</v>
      </c>
      <c r="R512" s="79">
        <f t="shared" si="76"/>
        <v>6</v>
      </c>
      <c r="S512" s="108">
        <v>70.864000000000004</v>
      </c>
      <c r="T512" s="131" t="s">
        <v>12</v>
      </c>
    </row>
    <row r="513" spans="1:20" s="50" customFormat="1" ht="20.100000000000001" customHeight="1" x14ac:dyDescent="0.2">
      <c r="A513" s="92"/>
      <c r="B513" s="93"/>
      <c r="C513" s="94"/>
      <c r="D513" s="93"/>
      <c r="E513" s="93"/>
      <c r="F513" s="93"/>
      <c r="G513" s="112">
        <v>73351</v>
      </c>
      <c r="H513" s="79" t="s">
        <v>705</v>
      </c>
      <c r="I513" s="79" t="s">
        <v>484</v>
      </c>
      <c r="J513" s="66">
        <f>Tabel32[[#This Row],[Artikelnummer gAvilar]]</f>
        <v>73351</v>
      </c>
      <c r="K513" s="79" t="str">
        <f t="shared" si="70"/>
        <v>8718558733517</v>
      </c>
      <c r="L513" s="79">
        <v>8718558</v>
      </c>
      <c r="M513" s="79">
        <f t="shared" si="71"/>
        <v>31</v>
      </c>
      <c r="N513" s="79">
        <f t="shared" si="72"/>
        <v>93</v>
      </c>
      <c r="O513" s="79">
        <f t="shared" si="73"/>
        <v>30</v>
      </c>
      <c r="P513" s="79">
        <f t="shared" si="74"/>
        <v>123</v>
      </c>
      <c r="Q513" s="79">
        <f t="shared" si="75"/>
        <v>130</v>
      </c>
      <c r="R513" s="79">
        <f t="shared" si="76"/>
        <v>7</v>
      </c>
      <c r="S513" s="108">
        <v>356.89499999999998</v>
      </c>
      <c r="T513" s="111" t="s">
        <v>32</v>
      </c>
    </row>
    <row r="514" spans="1:20" s="50" customFormat="1" ht="20.100000000000001" customHeight="1" x14ac:dyDescent="0.2">
      <c r="A514" s="92"/>
      <c r="B514" s="93"/>
      <c r="C514" s="94"/>
      <c r="D514" s="93"/>
      <c r="E514" s="93"/>
      <c r="F514" s="93"/>
      <c r="G514" s="110">
        <v>73357</v>
      </c>
      <c r="H514" s="94" t="s">
        <v>534</v>
      </c>
      <c r="I514" s="79" t="s">
        <v>484</v>
      </c>
      <c r="J514" s="66">
        <f>Tabel32[[#This Row],[Artikelnummer gAvilar]]</f>
        <v>73357</v>
      </c>
      <c r="K514" s="79" t="str">
        <f t="shared" si="70"/>
        <v>8718558733579</v>
      </c>
      <c r="L514" s="79">
        <v>8718558</v>
      </c>
      <c r="M514" s="79">
        <f t="shared" si="71"/>
        <v>37</v>
      </c>
      <c r="N514" s="79">
        <f t="shared" si="72"/>
        <v>111</v>
      </c>
      <c r="O514" s="79">
        <f t="shared" si="73"/>
        <v>30</v>
      </c>
      <c r="P514" s="79">
        <f t="shared" si="74"/>
        <v>141</v>
      </c>
      <c r="Q514" s="79">
        <f t="shared" si="75"/>
        <v>150</v>
      </c>
      <c r="R514" s="79">
        <f t="shared" si="76"/>
        <v>9</v>
      </c>
      <c r="S514" s="108">
        <v>64.375</v>
      </c>
      <c r="T514" s="131" t="s">
        <v>12</v>
      </c>
    </row>
    <row r="515" spans="1:20" s="50" customFormat="1" ht="20.100000000000001" customHeight="1" x14ac:dyDescent="0.2">
      <c r="A515" s="92"/>
      <c r="B515" s="93"/>
      <c r="C515" s="94"/>
      <c r="D515" s="93"/>
      <c r="E515" s="93"/>
      <c r="F515" s="93"/>
      <c r="G515" s="112">
        <v>73352</v>
      </c>
      <c r="H515" s="79" t="s">
        <v>713</v>
      </c>
      <c r="I515" s="79" t="s">
        <v>484</v>
      </c>
      <c r="J515" s="66">
        <f>Tabel32[[#This Row],[Artikelnummer gAvilar]]</f>
        <v>73352</v>
      </c>
      <c r="K515" s="79" t="str">
        <f t="shared" si="70"/>
        <v>8718558733524</v>
      </c>
      <c r="L515" s="79">
        <v>8718558</v>
      </c>
      <c r="M515" s="79">
        <f t="shared" si="71"/>
        <v>32</v>
      </c>
      <c r="N515" s="79">
        <f t="shared" si="72"/>
        <v>96</v>
      </c>
      <c r="O515" s="79">
        <f t="shared" si="73"/>
        <v>30</v>
      </c>
      <c r="P515" s="79">
        <f t="shared" si="74"/>
        <v>126</v>
      </c>
      <c r="Q515" s="79">
        <f t="shared" si="75"/>
        <v>130</v>
      </c>
      <c r="R515" s="79">
        <f t="shared" si="76"/>
        <v>4</v>
      </c>
      <c r="S515" s="108">
        <v>378.52499999999998</v>
      </c>
      <c r="T515" s="111" t="s">
        <v>32</v>
      </c>
    </row>
    <row r="516" spans="1:20" s="50" customFormat="1" ht="20.100000000000001" customHeight="1" x14ac:dyDescent="0.2">
      <c r="A516" s="92"/>
      <c r="B516" s="93"/>
      <c r="C516" s="94"/>
      <c r="D516" s="93"/>
      <c r="E516" s="93"/>
      <c r="F516" s="93"/>
      <c r="G516" s="110">
        <v>73358</v>
      </c>
      <c r="H516" s="94" t="s">
        <v>535</v>
      </c>
      <c r="I516" s="79" t="s">
        <v>484</v>
      </c>
      <c r="J516" s="66">
        <f>Tabel32[[#This Row],[Artikelnummer gAvilar]]</f>
        <v>73358</v>
      </c>
      <c r="K516" s="79" t="str">
        <f t="shared" si="70"/>
        <v>8718558733586</v>
      </c>
      <c r="L516" s="79">
        <v>8718558</v>
      </c>
      <c r="M516" s="79">
        <f t="shared" si="71"/>
        <v>38</v>
      </c>
      <c r="N516" s="79">
        <f t="shared" si="72"/>
        <v>114</v>
      </c>
      <c r="O516" s="79">
        <f t="shared" si="73"/>
        <v>30</v>
      </c>
      <c r="P516" s="79">
        <f t="shared" si="74"/>
        <v>144</v>
      </c>
      <c r="Q516" s="79">
        <f t="shared" si="75"/>
        <v>150</v>
      </c>
      <c r="R516" s="79">
        <f t="shared" si="76"/>
        <v>6</v>
      </c>
      <c r="S516" s="108">
        <v>70.864000000000004</v>
      </c>
      <c r="T516" s="131" t="s">
        <v>12</v>
      </c>
    </row>
    <row r="517" spans="1:20" s="50" customFormat="1" ht="20.100000000000001" customHeight="1" x14ac:dyDescent="0.2">
      <c r="A517" s="66" t="s">
        <v>256</v>
      </c>
      <c r="B517" s="87">
        <v>3410048</v>
      </c>
      <c r="C517" s="73" t="s">
        <v>510</v>
      </c>
      <c r="D517" s="66" t="s">
        <v>256</v>
      </c>
      <c r="E517" s="66" t="s">
        <v>256</v>
      </c>
      <c r="F517" s="66" t="s">
        <v>256</v>
      </c>
      <c r="G517" s="112">
        <v>72181</v>
      </c>
      <c r="H517" s="79" t="s">
        <v>706</v>
      </c>
      <c r="I517" s="79" t="s">
        <v>484</v>
      </c>
      <c r="J517" s="66">
        <f>Tabel32[[#This Row],[Artikelnummer gAvilar]]</f>
        <v>72181</v>
      </c>
      <c r="K517" s="79" t="str">
        <f t="shared" si="70"/>
        <v>8718558721811</v>
      </c>
      <c r="L517" s="79">
        <v>8718558</v>
      </c>
      <c r="M517" s="79">
        <f t="shared" si="71"/>
        <v>29</v>
      </c>
      <c r="N517" s="79">
        <f t="shared" si="72"/>
        <v>87</v>
      </c>
      <c r="O517" s="79">
        <f t="shared" si="73"/>
        <v>32</v>
      </c>
      <c r="P517" s="79">
        <f t="shared" si="74"/>
        <v>119</v>
      </c>
      <c r="Q517" s="79">
        <f t="shared" si="75"/>
        <v>120</v>
      </c>
      <c r="R517" s="79">
        <f t="shared" si="76"/>
        <v>1</v>
      </c>
      <c r="S517" s="108">
        <v>602.54999999999995</v>
      </c>
      <c r="T517" s="109" t="s">
        <v>12</v>
      </c>
    </row>
    <row r="518" spans="1:20" s="50" customFormat="1" ht="20.100000000000001" customHeight="1" x14ac:dyDescent="0.2">
      <c r="A518" s="95"/>
      <c r="B518" s="93"/>
      <c r="C518" s="96"/>
      <c r="D518" s="93"/>
      <c r="E518" s="93"/>
      <c r="F518" s="93"/>
      <c r="G518" s="110">
        <v>73417</v>
      </c>
      <c r="H518" s="94" t="s">
        <v>616</v>
      </c>
      <c r="I518" s="79" t="s">
        <v>484</v>
      </c>
      <c r="J518" s="66">
        <f>Tabel32[[#This Row],[Artikelnummer gAvilar]]</f>
        <v>73417</v>
      </c>
      <c r="K518" s="79" t="str">
        <f t="shared" si="70"/>
        <v>8718558734170</v>
      </c>
      <c r="L518" s="79">
        <v>8718558</v>
      </c>
      <c r="M518" s="79">
        <f t="shared" si="71"/>
        <v>38</v>
      </c>
      <c r="N518" s="79">
        <f t="shared" si="72"/>
        <v>114</v>
      </c>
      <c r="O518" s="79">
        <f t="shared" si="73"/>
        <v>26</v>
      </c>
      <c r="P518" s="79">
        <f t="shared" si="74"/>
        <v>140</v>
      </c>
      <c r="Q518" s="79">
        <f t="shared" si="75"/>
        <v>140</v>
      </c>
      <c r="R518" s="79">
        <f t="shared" si="76"/>
        <v>0</v>
      </c>
      <c r="S518" s="108">
        <v>46.143999999999998</v>
      </c>
      <c r="T518" s="109" t="s">
        <v>12</v>
      </c>
    </row>
    <row r="519" spans="1:20" s="50" customFormat="1" ht="20.100000000000001" customHeight="1" x14ac:dyDescent="0.2">
      <c r="A519" s="98">
        <v>3700606</v>
      </c>
      <c r="B519" s="93">
        <v>3410010</v>
      </c>
      <c r="C519" s="99" t="s">
        <v>474</v>
      </c>
      <c r="D519" s="93" t="s">
        <v>256</v>
      </c>
      <c r="E519" s="93" t="s">
        <v>256</v>
      </c>
      <c r="F519" s="93" t="s">
        <v>256</v>
      </c>
      <c r="G519" s="110">
        <v>71694</v>
      </c>
      <c r="H519" s="94" t="s">
        <v>469</v>
      </c>
      <c r="I519" s="94" t="s">
        <v>484</v>
      </c>
      <c r="J519" s="66">
        <f>Tabel32[[#This Row],[Artikelnummer gAvilar]]</f>
        <v>71694</v>
      </c>
      <c r="K519" s="79" t="str">
        <f t="shared" si="70"/>
        <v>8718558716947</v>
      </c>
      <c r="L519" s="79">
        <v>8718558</v>
      </c>
      <c r="M519" s="79">
        <f t="shared" si="71"/>
        <v>37</v>
      </c>
      <c r="N519" s="79">
        <f t="shared" si="72"/>
        <v>111</v>
      </c>
      <c r="O519" s="79">
        <f t="shared" si="73"/>
        <v>32</v>
      </c>
      <c r="P519" s="79">
        <f t="shared" si="74"/>
        <v>143</v>
      </c>
      <c r="Q519" s="79">
        <f t="shared" si="75"/>
        <v>150</v>
      </c>
      <c r="R519" s="79">
        <f t="shared" si="76"/>
        <v>7</v>
      </c>
      <c r="S519" s="108">
        <v>61.284999999999997</v>
      </c>
      <c r="T519" s="109" t="s">
        <v>12</v>
      </c>
    </row>
    <row r="520" spans="1:20" s="50" customFormat="1" ht="20.100000000000001" customHeight="1" x14ac:dyDescent="0.2">
      <c r="A520" s="66" t="s">
        <v>256</v>
      </c>
      <c r="B520" s="87">
        <v>3410055</v>
      </c>
      <c r="C520" s="66" t="s">
        <v>256</v>
      </c>
      <c r="D520" s="66" t="s">
        <v>256</v>
      </c>
      <c r="E520" s="66" t="s">
        <v>256</v>
      </c>
      <c r="F520" s="66" t="s">
        <v>256</v>
      </c>
      <c r="G520" s="107">
        <v>72194</v>
      </c>
      <c r="H520" s="79" t="s">
        <v>623</v>
      </c>
      <c r="I520" s="79" t="s">
        <v>484</v>
      </c>
      <c r="J520" s="66">
        <f>Tabel32[[#This Row],[Artikelnummer gAvilar]]</f>
        <v>72194</v>
      </c>
      <c r="K520" s="79" t="str">
        <f t="shared" si="70"/>
        <v>8718558721941</v>
      </c>
      <c r="L520" s="79">
        <v>8718558</v>
      </c>
      <c r="M520" s="79">
        <f t="shared" si="71"/>
        <v>32</v>
      </c>
      <c r="N520" s="79">
        <f t="shared" si="72"/>
        <v>96</v>
      </c>
      <c r="O520" s="79">
        <f t="shared" si="73"/>
        <v>33</v>
      </c>
      <c r="P520" s="79">
        <f t="shared" si="74"/>
        <v>129</v>
      </c>
      <c r="Q520" s="79">
        <f t="shared" si="75"/>
        <v>130</v>
      </c>
      <c r="R520" s="79">
        <f t="shared" si="76"/>
        <v>1</v>
      </c>
      <c r="S520" s="108">
        <v>62.160499999999999</v>
      </c>
      <c r="T520" s="109" t="s">
        <v>12</v>
      </c>
    </row>
    <row r="521" spans="1:20" s="50" customFormat="1" ht="20.100000000000001" customHeight="1" x14ac:dyDescent="0.2">
      <c r="A521" s="95"/>
      <c r="B521" s="93"/>
      <c r="C521" s="96"/>
      <c r="D521" s="93"/>
      <c r="E521" s="93"/>
      <c r="F521" s="93"/>
      <c r="G521" s="110">
        <v>72286</v>
      </c>
      <c r="H521" s="94" t="s">
        <v>575</v>
      </c>
      <c r="I521" s="79" t="s">
        <v>484</v>
      </c>
      <c r="J521" s="66">
        <f>Tabel32[[#This Row],[Artikelnummer gAvilar]]</f>
        <v>72286</v>
      </c>
      <c r="K521" s="79" t="str">
        <f t="shared" si="70"/>
        <v>8718558722863</v>
      </c>
      <c r="L521" s="79">
        <v>8718558</v>
      </c>
      <c r="M521" s="79">
        <f t="shared" si="71"/>
        <v>35</v>
      </c>
      <c r="N521" s="79">
        <f t="shared" si="72"/>
        <v>105</v>
      </c>
      <c r="O521" s="79">
        <f t="shared" si="73"/>
        <v>32</v>
      </c>
      <c r="P521" s="79">
        <f t="shared" si="74"/>
        <v>137</v>
      </c>
      <c r="Q521" s="79">
        <f t="shared" si="75"/>
        <v>140</v>
      </c>
      <c r="R521" s="79">
        <f t="shared" si="76"/>
        <v>3</v>
      </c>
      <c r="S521" s="108">
        <v>590.19000000000005</v>
      </c>
      <c r="T521" s="111" t="s">
        <v>32</v>
      </c>
    </row>
    <row r="522" spans="1:20" s="50" customFormat="1" ht="20.100000000000001" customHeight="1" x14ac:dyDescent="0.2">
      <c r="A522" s="95"/>
      <c r="B522" s="93"/>
      <c r="C522" s="96"/>
      <c r="D522" s="93"/>
      <c r="E522" s="93"/>
      <c r="F522" s="93"/>
      <c r="G522" s="110">
        <v>72284</v>
      </c>
      <c r="H522" s="94" t="s">
        <v>573</v>
      </c>
      <c r="I522" s="79" t="s">
        <v>484</v>
      </c>
      <c r="J522" s="66">
        <f>Tabel32[[#This Row],[Artikelnummer gAvilar]]</f>
        <v>72284</v>
      </c>
      <c r="K522" s="79" t="str">
        <f t="shared" si="70"/>
        <v>8718558722849</v>
      </c>
      <c r="L522" s="79">
        <v>8718558</v>
      </c>
      <c r="M522" s="79">
        <f t="shared" si="71"/>
        <v>33</v>
      </c>
      <c r="N522" s="79">
        <f t="shared" si="72"/>
        <v>99</v>
      </c>
      <c r="O522" s="79">
        <f t="shared" si="73"/>
        <v>32</v>
      </c>
      <c r="P522" s="79">
        <f t="shared" si="74"/>
        <v>131</v>
      </c>
      <c r="Q522" s="79">
        <f t="shared" si="75"/>
        <v>140</v>
      </c>
      <c r="R522" s="79">
        <f t="shared" si="76"/>
        <v>9</v>
      </c>
      <c r="S522" s="108">
        <v>447.53500000000003</v>
      </c>
      <c r="T522" s="111" t="s">
        <v>32</v>
      </c>
    </row>
    <row r="523" spans="1:20" s="50" customFormat="1" ht="20.100000000000001" customHeight="1" x14ac:dyDescent="0.2">
      <c r="A523" s="95"/>
      <c r="B523" s="93"/>
      <c r="C523" s="96"/>
      <c r="D523" s="93"/>
      <c r="E523" s="93"/>
      <c r="F523" s="93"/>
      <c r="G523" s="110">
        <v>72285</v>
      </c>
      <c r="H523" s="94" t="s">
        <v>574</v>
      </c>
      <c r="I523" s="79" t="s">
        <v>484</v>
      </c>
      <c r="J523" s="66">
        <f>Tabel32[[#This Row],[Artikelnummer gAvilar]]</f>
        <v>72285</v>
      </c>
      <c r="K523" s="79" t="str">
        <f t="shared" si="70"/>
        <v>8718558722856</v>
      </c>
      <c r="L523" s="79">
        <v>8718558</v>
      </c>
      <c r="M523" s="79">
        <f t="shared" si="71"/>
        <v>34</v>
      </c>
      <c r="N523" s="79">
        <f t="shared" si="72"/>
        <v>102</v>
      </c>
      <c r="O523" s="79">
        <f t="shared" si="73"/>
        <v>32</v>
      </c>
      <c r="P523" s="79">
        <f t="shared" si="74"/>
        <v>134</v>
      </c>
      <c r="Q523" s="79">
        <f t="shared" si="75"/>
        <v>140</v>
      </c>
      <c r="R523" s="79">
        <f t="shared" si="76"/>
        <v>6</v>
      </c>
      <c r="S523" s="108">
        <v>165.10900000000001</v>
      </c>
      <c r="T523" s="111" t="s">
        <v>32</v>
      </c>
    </row>
    <row r="524" spans="1:20" s="50" customFormat="1" ht="20.100000000000001" customHeight="1" x14ac:dyDescent="0.2">
      <c r="A524" s="95"/>
      <c r="B524" s="93"/>
      <c r="C524" s="96"/>
      <c r="D524" s="93"/>
      <c r="E524" s="93"/>
      <c r="F524" s="93"/>
      <c r="G524" s="110">
        <v>72195</v>
      </c>
      <c r="H524" s="94" t="s">
        <v>577</v>
      </c>
      <c r="I524" s="79" t="s">
        <v>484</v>
      </c>
      <c r="J524" s="66">
        <f>Tabel32[[#This Row],[Artikelnummer gAvilar]]</f>
        <v>72195</v>
      </c>
      <c r="K524" s="79" t="str">
        <f t="shared" si="70"/>
        <v>8718558721958</v>
      </c>
      <c r="L524" s="79">
        <v>8718558</v>
      </c>
      <c r="M524" s="79">
        <f t="shared" si="71"/>
        <v>33</v>
      </c>
      <c r="N524" s="79">
        <f t="shared" si="72"/>
        <v>99</v>
      </c>
      <c r="O524" s="79">
        <f t="shared" si="73"/>
        <v>33</v>
      </c>
      <c r="P524" s="79">
        <f t="shared" si="74"/>
        <v>132</v>
      </c>
      <c r="Q524" s="79">
        <f t="shared" si="75"/>
        <v>140</v>
      </c>
      <c r="R524" s="79">
        <f t="shared" si="76"/>
        <v>8</v>
      </c>
      <c r="S524" s="108">
        <v>89.094999999999999</v>
      </c>
      <c r="T524" s="109" t="s">
        <v>12</v>
      </c>
    </row>
    <row r="525" spans="1:20" s="50" customFormat="1" ht="20.100000000000001" customHeight="1" x14ac:dyDescent="0.2">
      <c r="A525" s="95"/>
      <c r="B525" s="93"/>
      <c r="C525" s="96"/>
      <c r="D525" s="93"/>
      <c r="E525" s="93"/>
      <c r="F525" s="93"/>
      <c r="G525" s="110">
        <v>73322</v>
      </c>
      <c r="H525" s="94" t="s">
        <v>578</v>
      </c>
      <c r="I525" s="79" t="s">
        <v>484</v>
      </c>
      <c r="J525" s="66">
        <f>Tabel32[[#This Row],[Artikelnummer gAvilar]]</f>
        <v>73322</v>
      </c>
      <c r="K525" s="79" t="str">
        <f t="shared" si="70"/>
        <v>8718558733227</v>
      </c>
      <c r="L525" s="79">
        <v>8718558</v>
      </c>
      <c r="M525" s="79">
        <f t="shared" si="71"/>
        <v>32</v>
      </c>
      <c r="N525" s="79">
        <f t="shared" si="72"/>
        <v>96</v>
      </c>
      <c r="O525" s="79">
        <f t="shared" si="73"/>
        <v>27</v>
      </c>
      <c r="P525" s="79">
        <f t="shared" si="74"/>
        <v>123</v>
      </c>
      <c r="Q525" s="79">
        <f t="shared" si="75"/>
        <v>130</v>
      </c>
      <c r="R525" s="79">
        <f t="shared" si="76"/>
        <v>7</v>
      </c>
      <c r="S525" s="108">
        <v>222.583</v>
      </c>
      <c r="T525" s="109" t="s">
        <v>12</v>
      </c>
    </row>
    <row r="526" spans="1:20" s="50" customFormat="1" ht="20.100000000000001" customHeight="1" x14ac:dyDescent="0.2">
      <c r="A526" s="66" t="s">
        <v>256</v>
      </c>
      <c r="B526" s="66">
        <v>3410049</v>
      </c>
      <c r="C526" s="73" t="s">
        <v>512</v>
      </c>
      <c r="D526" s="66" t="s">
        <v>256</v>
      </c>
      <c r="E526" s="66" t="s">
        <v>256</v>
      </c>
      <c r="F526" s="66" t="s">
        <v>256</v>
      </c>
      <c r="G526" s="112">
        <v>72182</v>
      </c>
      <c r="H526" s="79" t="s">
        <v>625</v>
      </c>
      <c r="I526" s="79" t="s">
        <v>484</v>
      </c>
      <c r="J526" s="66">
        <f>Tabel32[[#This Row],[Artikelnummer gAvilar]]</f>
        <v>72182</v>
      </c>
      <c r="K526" s="79" t="str">
        <f t="shared" si="70"/>
        <v>8718558721828</v>
      </c>
      <c r="L526" s="79">
        <v>8718558</v>
      </c>
      <c r="M526" s="79">
        <f t="shared" si="71"/>
        <v>30</v>
      </c>
      <c r="N526" s="79">
        <f t="shared" si="72"/>
        <v>90</v>
      </c>
      <c r="O526" s="79">
        <f t="shared" si="73"/>
        <v>32</v>
      </c>
      <c r="P526" s="79">
        <f t="shared" si="74"/>
        <v>122</v>
      </c>
      <c r="Q526" s="79">
        <f t="shared" si="75"/>
        <v>130</v>
      </c>
      <c r="R526" s="79">
        <f t="shared" si="76"/>
        <v>8</v>
      </c>
      <c r="S526" s="108">
        <v>602.54999999999995</v>
      </c>
      <c r="T526" s="109" t="s">
        <v>12</v>
      </c>
    </row>
    <row r="527" spans="1:20" s="50" customFormat="1" ht="20.100000000000001" customHeight="1" x14ac:dyDescent="0.2">
      <c r="A527" s="95"/>
      <c r="B527" s="93"/>
      <c r="C527" s="96"/>
      <c r="D527" s="93"/>
      <c r="E527" s="93"/>
      <c r="F527" s="93"/>
      <c r="G527" s="110">
        <v>73418</v>
      </c>
      <c r="H527" s="94" t="s">
        <v>617</v>
      </c>
      <c r="I527" s="79" t="s">
        <v>484</v>
      </c>
      <c r="J527" s="66">
        <f>Tabel32[[#This Row],[Artikelnummer gAvilar]]</f>
        <v>73418</v>
      </c>
      <c r="K527" s="79" t="str">
        <f t="shared" si="70"/>
        <v>8718558734187</v>
      </c>
      <c r="L527" s="79">
        <v>8718558</v>
      </c>
      <c r="M527" s="79">
        <f t="shared" si="71"/>
        <v>39</v>
      </c>
      <c r="N527" s="79">
        <f t="shared" si="72"/>
        <v>117</v>
      </c>
      <c r="O527" s="79">
        <f t="shared" si="73"/>
        <v>26</v>
      </c>
      <c r="P527" s="79">
        <f t="shared" si="74"/>
        <v>143</v>
      </c>
      <c r="Q527" s="79">
        <f t="shared" si="75"/>
        <v>150</v>
      </c>
      <c r="R527" s="79">
        <f t="shared" si="76"/>
        <v>7</v>
      </c>
      <c r="S527" s="108">
        <v>73.027000000000001</v>
      </c>
      <c r="T527" s="109" t="s">
        <v>12</v>
      </c>
    </row>
    <row r="528" spans="1:20" s="50" customFormat="1" ht="20.100000000000001" customHeight="1" x14ac:dyDescent="0.2">
      <c r="A528" s="98">
        <v>3700606</v>
      </c>
      <c r="B528" s="93">
        <v>3410010</v>
      </c>
      <c r="C528" s="99" t="s">
        <v>474</v>
      </c>
      <c r="D528" s="93" t="s">
        <v>256</v>
      </c>
      <c r="E528" s="93" t="s">
        <v>256</v>
      </c>
      <c r="F528" s="93" t="s">
        <v>256</v>
      </c>
      <c r="G528" s="110">
        <v>71694</v>
      </c>
      <c r="H528" s="94" t="s">
        <v>469</v>
      </c>
      <c r="I528" s="94" t="s">
        <v>484</v>
      </c>
      <c r="J528" s="66">
        <f>Tabel32[[#This Row],[Artikelnummer gAvilar]]</f>
        <v>71694</v>
      </c>
      <c r="K528" s="79" t="str">
        <f t="shared" si="70"/>
        <v>8718558716947</v>
      </c>
      <c r="L528" s="79">
        <v>8718558</v>
      </c>
      <c r="M528" s="79">
        <f t="shared" si="71"/>
        <v>37</v>
      </c>
      <c r="N528" s="79">
        <f t="shared" si="72"/>
        <v>111</v>
      </c>
      <c r="O528" s="79">
        <f t="shared" si="73"/>
        <v>32</v>
      </c>
      <c r="P528" s="79">
        <f t="shared" si="74"/>
        <v>143</v>
      </c>
      <c r="Q528" s="79">
        <f t="shared" si="75"/>
        <v>150</v>
      </c>
      <c r="R528" s="79">
        <f t="shared" si="76"/>
        <v>7</v>
      </c>
      <c r="S528" s="108">
        <v>61.284999999999997</v>
      </c>
      <c r="T528" s="109" t="s">
        <v>12</v>
      </c>
    </row>
    <row r="529" spans="1:20" s="50" customFormat="1" ht="20.100000000000001" customHeight="1" x14ac:dyDescent="0.2">
      <c r="A529" s="66" t="s">
        <v>256</v>
      </c>
      <c r="B529" s="87">
        <v>3410055</v>
      </c>
      <c r="C529" s="66" t="s">
        <v>256</v>
      </c>
      <c r="D529" s="66" t="s">
        <v>256</v>
      </c>
      <c r="E529" s="66" t="s">
        <v>256</v>
      </c>
      <c r="F529" s="66" t="s">
        <v>256</v>
      </c>
      <c r="G529" s="107">
        <v>72194</v>
      </c>
      <c r="H529" s="79" t="s">
        <v>623</v>
      </c>
      <c r="I529" s="79" t="s">
        <v>484</v>
      </c>
      <c r="J529" s="66">
        <f>Tabel32[[#This Row],[Artikelnummer gAvilar]]</f>
        <v>72194</v>
      </c>
      <c r="K529" s="79" t="str">
        <f t="shared" si="70"/>
        <v>8718558721941</v>
      </c>
      <c r="L529" s="79">
        <v>8718558</v>
      </c>
      <c r="M529" s="79">
        <f t="shared" si="71"/>
        <v>32</v>
      </c>
      <c r="N529" s="79">
        <f t="shared" si="72"/>
        <v>96</v>
      </c>
      <c r="O529" s="79">
        <f t="shared" si="73"/>
        <v>33</v>
      </c>
      <c r="P529" s="79">
        <f t="shared" si="74"/>
        <v>129</v>
      </c>
      <c r="Q529" s="79">
        <f t="shared" si="75"/>
        <v>130</v>
      </c>
      <c r="R529" s="79">
        <f t="shared" si="76"/>
        <v>1</v>
      </c>
      <c r="S529" s="108">
        <v>62.160499999999999</v>
      </c>
      <c r="T529" s="109" t="s">
        <v>12</v>
      </c>
    </row>
    <row r="530" spans="1:20" s="50" customFormat="1" ht="20.100000000000001" customHeight="1" x14ac:dyDescent="0.2">
      <c r="A530" s="95"/>
      <c r="B530" s="93"/>
      <c r="C530" s="96"/>
      <c r="D530" s="93"/>
      <c r="E530" s="93"/>
      <c r="F530" s="93"/>
      <c r="G530" s="110">
        <v>72286</v>
      </c>
      <c r="H530" s="94" t="s">
        <v>575</v>
      </c>
      <c r="I530" s="79" t="s">
        <v>484</v>
      </c>
      <c r="J530" s="66">
        <f>Tabel32[[#This Row],[Artikelnummer gAvilar]]</f>
        <v>72286</v>
      </c>
      <c r="K530" s="79" t="str">
        <f t="shared" si="70"/>
        <v>8718558722863</v>
      </c>
      <c r="L530" s="79">
        <v>8718558</v>
      </c>
      <c r="M530" s="79">
        <f t="shared" si="71"/>
        <v>35</v>
      </c>
      <c r="N530" s="79">
        <f t="shared" si="72"/>
        <v>105</v>
      </c>
      <c r="O530" s="79">
        <f t="shared" si="73"/>
        <v>32</v>
      </c>
      <c r="P530" s="79">
        <f t="shared" si="74"/>
        <v>137</v>
      </c>
      <c r="Q530" s="79">
        <f t="shared" si="75"/>
        <v>140</v>
      </c>
      <c r="R530" s="79">
        <f t="shared" si="76"/>
        <v>3</v>
      </c>
      <c r="S530" s="108">
        <v>590.19000000000005</v>
      </c>
      <c r="T530" s="111" t="s">
        <v>32</v>
      </c>
    </row>
    <row r="531" spans="1:20" s="50" customFormat="1" ht="20.100000000000001" customHeight="1" x14ac:dyDescent="0.2">
      <c r="A531" s="95"/>
      <c r="B531" s="93"/>
      <c r="C531" s="96"/>
      <c r="D531" s="93"/>
      <c r="E531" s="93"/>
      <c r="F531" s="93"/>
      <c r="G531" s="110">
        <v>72284</v>
      </c>
      <c r="H531" s="94" t="s">
        <v>573</v>
      </c>
      <c r="I531" s="79" t="s">
        <v>484</v>
      </c>
      <c r="J531" s="66">
        <f>Tabel32[[#This Row],[Artikelnummer gAvilar]]</f>
        <v>72284</v>
      </c>
      <c r="K531" s="79" t="str">
        <f t="shared" si="70"/>
        <v>8718558722849</v>
      </c>
      <c r="L531" s="79">
        <v>8718558</v>
      </c>
      <c r="M531" s="79">
        <f t="shared" si="71"/>
        <v>33</v>
      </c>
      <c r="N531" s="79">
        <f t="shared" si="72"/>
        <v>99</v>
      </c>
      <c r="O531" s="79">
        <f t="shared" si="73"/>
        <v>32</v>
      </c>
      <c r="P531" s="79">
        <f t="shared" si="74"/>
        <v>131</v>
      </c>
      <c r="Q531" s="79">
        <f t="shared" si="75"/>
        <v>140</v>
      </c>
      <c r="R531" s="79">
        <f t="shared" si="76"/>
        <v>9</v>
      </c>
      <c r="S531" s="108">
        <v>447.53500000000003</v>
      </c>
      <c r="T531" s="111" t="s">
        <v>32</v>
      </c>
    </row>
    <row r="532" spans="1:20" s="50" customFormat="1" ht="20.100000000000001" customHeight="1" x14ac:dyDescent="0.2">
      <c r="A532" s="95"/>
      <c r="B532" s="93"/>
      <c r="C532" s="96"/>
      <c r="D532" s="93"/>
      <c r="E532" s="93"/>
      <c r="F532" s="93"/>
      <c r="G532" s="110">
        <v>72285</v>
      </c>
      <c r="H532" s="94" t="s">
        <v>574</v>
      </c>
      <c r="I532" s="79" t="s">
        <v>484</v>
      </c>
      <c r="J532" s="66">
        <f>Tabel32[[#This Row],[Artikelnummer gAvilar]]</f>
        <v>72285</v>
      </c>
      <c r="K532" s="79" t="str">
        <f t="shared" si="70"/>
        <v>8718558722856</v>
      </c>
      <c r="L532" s="79">
        <v>8718558</v>
      </c>
      <c r="M532" s="79">
        <f t="shared" si="71"/>
        <v>34</v>
      </c>
      <c r="N532" s="79">
        <f t="shared" si="72"/>
        <v>102</v>
      </c>
      <c r="O532" s="79">
        <f t="shared" si="73"/>
        <v>32</v>
      </c>
      <c r="P532" s="79">
        <f t="shared" si="74"/>
        <v>134</v>
      </c>
      <c r="Q532" s="79">
        <f t="shared" si="75"/>
        <v>140</v>
      </c>
      <c r="R532" s="79">
        <f t="shared" si="76"/>
        <v>6</v>
      </c>
      <c r="S532" s="108">
        <v>165.10900000000001</v>
      </c>
      <c r="T532" s="111" t="s">
        <v>32</v>
      </c>
    </row>
    <row r="533" spans="1:20" s="50" customFormat="1" ht="20.100000000000001" customHeight="1" x14ac:dyDescent="0.2">
      <c r="A533" s="95"/>
      <c r="B533" s="93"/>
      <c r="C533" s="96"/>
      <c r="D533" s="93"/>
      <c r="E533" s="93"/>
      <c r="F533" s="93"/>
      <c r="G533" s="110">
        <v>72195</v>
      </c>
      <c r="H533" s="94" t="s">
        <v>577</v>
      </c>
      <c r="I533" s="79" t="s">
        <v>484</v>
      </c>
      <c r="J533" s="66">
        <f>Tabel32[[#This Row],[Artikelnummer gAvilar]]</f>
        <v>72195</v>
      </c>
      <c r="K533" s="79" t="str">
        <f t="shared" ref="K533:K596" si="77">L533&amp;J533&amp;R533</f>
        <v>8718558721958</v>
      </c>
      <c r="L533" s="79">
        <v>8718558</v>
      </c>
      <c r="M533" s="79">
        <f t="shared" ref="M533:M596" si="78">(SUM(LEFT(J533,1),LEFT(J533,3),RIGHT(J533,1))-(10*(LEFT(J533,2)))+7+8+5)</f>
        <v>33</v>
      </c>
      <c r="N533" s="79">
        <f t="shared" ref="N533:N596" si="79">3*M533</f>
        <v>99</v>
      </c>
      <c r="O533" s="79">
        <f t="shared" ref="O533:O596" si="80">SUM(LEFT(J533,2)-(10*LEFT(J533,1)))+LEFT(J533,4)-(10*LEFT(J533,3))+8+1+5+8</f>
        <v>33</v>
      </c>
      <c r="P533" s="79">
        <f t="shared" ref="P533:P596" si="81">N533+O533</f>
        <v>132</v>
      </c>
      <c r="Q533" s="79">
        <f t="shared" ref="Q533:Q596" si="82">CEILING(P533,10)</f>
        <v>140</v>
      </c>
      <c r="R533" s="79">
        <f t="shared" ref="R533:R596" si="83">Q533-P533</f>
        <v>8</v>
      </c>
      <c r="S533" s="108">
        <v>89.094999999999999</v>
      </c>
      <c r="T533" s="109" t="s">
        <v>12</v>
      </c>
    </row>
    <row r="534" spans="1:20" s="50" customFormat="1" ht="20.100000000000001" customHeight="1" x14ac:dyDescent="0.2">
      <c r="A534" s="95"/>
      <c r="B534" s="93"/>
      <c r="C534" s="96"/>
      <c r="D534" s="93"/>
      <c r="E534" s="93"/>
      <c r="F534" s="93"/>
      <c r="G534" s="110">
        <v>73322</v>
      </c>
      <c r="H534" s="94" t="s">
        <v>578</v>
      </c>
      <c r="I534" s="79" t="s">
        <v>484</v>
      </c>
      <c r="J534" s="66">
        <f>Tabel32[[#This Row],[Artikelnummer gAvilar]]</f>
        <v>73322</v>
      </c>
      <c r="K534" s="79" t="str">
        <f t="shared" si="77"/>
        <v>8718558733227</v>
      </c>
      <c r="L534" s="79">
        <v>8718558</v>
      </c>
      <c r="M534" s="79">
        <f t="shared" si="78"/>
        <v>32</v>
      </c>
      <c r="N534" s="79">
        <f t="shared" si="79"/>
        <v>96</v>
      </c>
      <c r="O534" s="79">
        <f t="shared" si="80"/>
        <v>27</v>
      </c>
      <c r="P534" s="79">
        <f t="shared" si="81"/>
        <v>123</v>
      </c>
      <c r="Q534" s="79">
        <f t="shared" si="82"/>
        <v>130</v>
      </c>
      <c r="R534" s="79">
        <f t="shared" si="83"/>
        <v>7</v>
      </c>
      <c r="S534" s="108">
        <v>222.583</v>
      </c>
      <c r="T534" s="109" t="s">
        <v>12</v>
      </c>
    </row>
    <row r="535" spans="1:20" s="3" customFormat="1" ht="20.100000000000001" customHeight="1" x14ac:dyDescent="0.2">
      <c r="A535" s="66" t="s">
        <v>256</v>
      </c>
      <c r="B535" s="87">
        <v>3410050</v>
      </c>
      <c r="C535" s="73" t="s">
        <v>511</v>
      </c>
      <c r="D535" s="66" t="s">
        <v>256</v>
      </c>
      <c r="E535" s="66" t="s">
        <v>256</v>
      </c>
      <c r="F535" s="66" t="s">
        <v>256</v>
      </c>
      <c r="G535" s="112">
        <v>72183</v>
      </c>
      <c r="H535" s="79" t="s">
        <v>627</v>
      </c>
      <c r="I535" s="79" t="s">
        <v>484</v>
      </c>
      <c r="J535" s="66">
        <f>Tabel32[[#This Row],[Artikelnummer gAvilar]]</f>
        <v>72183</v>
      </c>
      <c r="K535" s="79" t="str">
        <f t="shared" si="77"/>
        <v>8718558721835</v>
      </c>
      <c r="L535" s="79">
        <v>8718558</v>
      </c>
      <c r="M535" s="79">
        <f t="shared" si="78"/>
        <v>31</v>
      </c>
      <c r="N535" s="79">
        <f t="shared" si="79"/>
        <v>93</v>
      </c>
      <c r="O535" s="79">
        <f t="shared" si="80"/>
        <v>32</v>
      </c>
      <c r="P535" s="79">
        <f t="shared" si="81"/>
        <v>125</v>
      </c>
      <c r="Q535" s="79">
        <f t="shared" si="82"/>
        <v>130</v>
      </c>
      <c r="R535" s="79">
        <f t="shared" si="83"/>
        <v>5</v>
      </c>
      <c r="S535" s="108">
        <v>829.15</v>
      </c>
      <c r="T535" s="109" t="s">
        <v>12</v>
      </c>
    </row>
    <row r="536" spans="1:20" s="50" customFormat="1" ht="20.100000000000001" customHeight="1" x14ac:dyDescent="0.2">
      <c r="A536" s="95"/>
      <c r="B536" s="93"/>
      <c r="C536" s="96"/>
      <c r="D536" s="93"/>
      <c r="E536" s="93"/>
      <c r="F536" s="93"/>
      <c r="G536" s="110">
        <v>73419</v>
      </c>
      <c r="H536" s="94" t="s">
        <v>618</v>
      </c>
      <c r="I536" s="79" t="s">
        <v>484</v>
      </c>
      <c r="J536" s="66">
        <f>Tabel32[[#This Row],[Artikelnummer gAvilar]]</f>
        <v>73419</v>
      </c>
      <c r="K536" s="79" t="str">
        <f t="shared" si="77"/>
        <v>8718558734194</v>
      </c>
      <c r="L536" s="79">
        <v>8718558</v>
      </c>
      <c r="M536" s="79">
        <f t="shared" si="78"/>
        <v>40</v>
      </c>
      <c r="N536" s="79">
        <f t="shared" si="79"/>
        <v>120</v>
      </c>
      <c r="O536" s="79">
        <f t="shared" si="80"/>
        <v>26</v>
      </c>
      <c r="P536" s="79">
        <f t="shared" si="81"/>
        <v>146</v>
      </c>
      <c r="Q536" s="79">
        <f t="shared" si="82"/>
        <v>150</v>
      </c>
      <c r="R536" s="79">
        <f t="shared" si="83"/>
        <v>4</v>
      </c>
      <c r="S536" s="108">
        <v>73.8</v>
      </c>
      <c r="T536" s="109" t="s">
        <v>12</v>
      </c>
    </row>
    <row r="537" spans="1:20" s="50" customFormat="1" ht="20.100000000000001" customHeight="1" x14ac:dyDescent="0.2">
      <c r="A537" s="98">
        <v>3700606</v>
      </c>
      <c r="B537" s="93">
        <v>3410010</v>
      </c>
      <c r="C537" s="99" t="s">
        <v>474</v>
      </c>
      <c r="D537" s="93" t="s">
        <v>256</v>
      </c>
      <c r="E537" s="93" t="s">
        <v>256</v>
      </c>
      <c r="F537" s="93" t="s">
        <v>256</v>
      </c>
      <c r="G537" s="110">
        <v>71694</v>
      </c>
      <c r="H537" s="94" t="s">
        <v>469</v>
      </c>
      <c r="I537" s="94" t="s">
        <v>484</v>
      </c>
      <c r="J537" s="66">
        <f>Tabel32[[#This Row],[Artikelnummer gAvilar]]</f>
        <v>71694</v>
      </c>
      <c r="K537" s="79" t="str">
        <f t="shared" si="77"/>
        <v>8718558716947</v>
      </c>
      <c r="L537" s="79">
        <v>8718558</v>
      </c>
      <c r="M537" s="79">
        <f t="shared" si="78"/>
        <v>37</v>
      </c>
      <c r="N537" s="79">
        <f t="shared" si="79"/>
        <v>111</v>
      </c>
      <c r="O537" s="79">
        <f t="shared" si="80"/>
        <v>32</v>
      </c>
      <c r="P537" s="79">
        <f t="shared" si="81"/>
        <v>143</v>
      </c>
      <c r="Q537" s="79">
        <f t="shared" si="82"/>
        <v>150</v>
      </c>
      <c r="R537" s="79">
        <f t="shared" si="83"/>
        <v>7</v>
      </c>
      <c r="S537" s="108">
        <v>61.284999999999997</v>
      </c>
      <c r="T537" s="109" t="s">
        <v>12</v>
      </c>
    </row>
    <row r="538" spans="1:20" s="50" customFormat="1" ht="20.100000000000001" customHeight="1" x14ac:dyDescent="0.2">
      <c r="A538" s="66" t="s">
        <v>256</v>
      </c>
      <c r="B538" s="87">
        <v>3410055</v>
      </c>
      <c r="C538" s="66" t="s">
        <v>256</v>
      </c>
      <c r="D538" s="66" t="s">
        <v>256</v>
      </c>
      <c r="E538" s="66" t="s">
        <v>256</v>
      </c>
      <c r="F538" s="66" t="s">
        <v>256</v>
      </c>
      <c r="G538" s="107">
        <v>72194</v>
      </c>
      <c r="H538" s="79" t="s">
        <v>623</v>
      </c>
      <c r="I538" s="79" t="s">
        <v>484</v>
      </c>
      <c r="J538" s="66">
        <f>Tabel32[[#This Row],[Artikelnummer gAvilar]]</f>
        <v>72194</v>
      </c>
      <c r="K538" s="79" t="str">
        <f t="shared" si="77"/>
        <v>8718558721941</v>
      </c>
      <c r="L538" s="79">
        <v>8718558</v>
      </c>
      <c r="M538" s="79">
        <f t="shared" si="78"/>
        <v>32</v>
      </c>
      <c r="N538" s="79">
        <f t="shared" si="79"/>
        <v>96</v>
      </c>
      <c r="O538" s="79">
        <f t="shared" si="80"/>
        <v>33</v>
      </c>
      <c r="P538" s="79">
        <f t="shared" si="81"/>
        <v>129</v>
      </c>
      <c r="Q538" s="79">
        <f t="shared" si="82"/>
        <v>130</v>
      </c>
      <c r="R538" s="79">
        <f t="shared" si="83"/>
        <v>1</v>
      </c>
      <c r="S538" s="108">
        <v>62.160499999999999</v>
      </c>
      <c r="T538" s="109" t="s">
        <v>12</v>
      </c>
    </row>
    <row r="539" spans="1:20" s="50" customFormat="1" ht="20.100000000000001" customHeight="1" x14ac:dyDescent="0.2">
      <c r="A539" s="95"/>
      <c r="B539" s="93"/>
      <c r="C539" s="96"/>
      <c r="D539" s="93"/>
      <c r="E539" s="93"/>
      <c r="F539" s="93"/>
      <c r="G539" s="110">
        <v>72286</v>
      </c>
      <c r="H539" s="94" t="s">
        <v>575</v>
      </c>
      <c r="I539" s="79" t="s">
        <v>484</v>
      </c>
      <c r="J539" s="66">
        <f>Tabel32[[#This Row],[Artikelnummer gAvilar]]</f>
        <v>72286</v>
      </c>
      <c r="K539" s="79" t="str">
        <f t="shared" si="77"/>
        <v>8718558722863</v>
      </c>
      <c r="L539" s="79">
        <v>8718558</v>
      </c>
      <c r="M539" s="79">
        <f t="shared" si="78"/>
        <v>35</v>
      </c>
      <c r="N539" s="79">
        <f t="shared" si="79"/>
        <v>105</v>
      </c>
      <c r="O539" s="79">
        <f t="shared" si="80"/>
        <v>32</v>
      </c>
      <c r="P539" s="79">
        <f t="shared" si="81"/>
        <v>137</v>
      </c>
      <c r="Q539" s="79">
        <f t="shared" si="82"/>
        <v>140</v>
      </c>
      <c r="R539" s="79">
        <f t="shared" si="83"/>
        <v>3</v>
      </c>
      <c r="S539" s="108">
        <v>590.19000000000005</v>
      </c>
      <c r="T539" s="111" t="s">
        <v>32</v>
      </c>
    </row>
    <row r="540" spans="1:20" s="50" customFormat="1" ht="20.100000000000001" customHeight="1" x14ac:dyDescent="0.2">
      <c r="A540" s="95"/>
      <c r="B540" s="93"/>
      <c r="C540" s="96"/>
      <c r="D540" s="93"/>
      <c r="E540" s="93"/>
      <c r="F540" s="93"/>
      <c r="G540" s="110">
        <v>72284</v>
      </c>
      <c r="H540" s="94" t="s">
        <v>573</v>
      </c>
      <c r="I540" s="79" t="s">
        <v>484</v>
      </c>
      <c r="J540" s="66">
        <f>Tabel32[[#This Row],[Artikelnummer gAvilar]]</f>
        <v>72284</v>
      </c>
      <c r="K540" s="79" t="str">
        <f t="shared" si="77"/>
        <v>8718558722849</v>
      </c>
      <c r="L540" s="79">
        <v>8718558</v>
      </c>
      <c r="M540" s="79">
        <f t="shared" si="78"/>
        <v>33</v>
      </c>
      <c r="N540" s="79">
        <f t="shared" si="79"/>
        <v>99</v>
      </c>
      <c r="O540" s="79">
        <f t="shared" si="80"/>
        <v>32</v>
      </c>
      <c r="P540" s="79">
        <f t="shared" si="81"/>
        <v>131</v>
      </c>
      <c r="Q540" s="79">
        <f t="shared" si="82"/>
        <v>140</v>
      </c>
      <c r="R540" s="79">
        <f t="shared" si="83"/>
        <v>9</v>
      </c>
      <c r="S540" s="108">
        <v>447.53500000000003</v>
      </c>
      <c r="T540" s="111" t="s">
        <v>32</v>
      </c>
    </row>
    <row r="541" spans="1:20" s="50" customFormat="1" ht="20.100000000000001" customHeight="1" x14ac:dyDescent="0.2">
      <c r="A541" s="95"/>
      <c r="B541" s="93"/>
      <c r="C541" s="96"/>
      <c r="D541" s="93"/>
      <c r="E541" s="93"/>
      <c r="F541" s="93"/>
      <c r="G541" s="110">
        <v>72285</v>
      </c>
      <c r="H541" s="94" t="s">
        <v>574</v>
      </c>
      <c r="I541" s="79" t="s">
        <v>484</v>
      </c>
      <c r="J541" s="66">
        <f>Tabel32[[#This Row],[Artikelnummer gAvilar]]</f>
        <v>72285</v>
      </c>
      <c r="K541" s="79" t="str">
        <f t="shared" si="77"/>
        <v>8718558722856</v>
      </c>
      <c r="L541" s="79">
        <v>8718558</v>
      </c>
      <c r="M541" s="79">
        <f t="shared" si="78"/>
        <v>34</v>
      </c>
      <c r="N541" s="79">
        <f t="shared" si="79"/>
        <v>102</v>
      </c>
      <c r="O541" s="79">
        <f t="shared" si="80"/>
        <v>32</v>
      </c>
      <c r="P541" s="79">
        <f t="shared" si="81"/>
        <v>134</v>
      </c>
      <c r="Q541" s="79">
        <f t="shared" si="82"/>
        <v>140</v>
      </c>
      <c r="R541" s="79">
        <f t="shared" si="83"/>
        <v>6</v>
      </c>
      <c r="S541" s="108">
        <v>165.10900000000001</v>
      </c>
      <c r="T541" s="111" t="s">
        <v>32</v>
      </c>
    </row>
    <row r="542" spans="1:20" s="50" customFormat="1" ht="20.100000000000001" customHeight="1" x14ac:dyDescent="0.2">
      <c r="A542" s="95"/>
      <c r="B542" s="93"/>
      <c r="C542" s="96"/>
      <c r="D542" s="93"/>
      <c r="E542" s="93"/>
      <c r="F542" s="93"/>
      <c r="G542" s="110">
        <v>72195</v>
      </c>
      <c r="H542" s="94" t="s">
        <v>577</v>
      </c>
      <c r="I542" s="79" t="s">
        <v>484</v>
      </c>
      <c r="J542" s="66">
        <f>Tabel32[[#This Row],[Artikelnummer gAvilar]]</f>
        <v>72195</v>
      </c>
      <c r="K542" s="79" t="str">
        <f t="shared" si="77"/>
        <v>8718558721958</v>
      </c>
      <c r="L542" s="79">
        <v>8718558</v>
      </c>
      <c r="M542" s="79">
        <f t="shared" si="78"/>
        <v>33</v>
      </c>
      <c r="N542" s="79">
        <f t="shared" si="79"/>
        <v>99</v>
      </c>
      <c r="O542" s="79">
        <f t="shared" si="80"/>
        <v>33</v>
      </c>
      <c r="P542" s="79">
        <f t="shared" si="81"/>
        <v>132</v>
      </c>
      <c r="Q542" s="79">
        <f t="shared" si="82"/>
        <v>140</v>
      </c>
      <c r="R542" s="79">
        <f t="shared" si="83"/>
        <v>8</v>
      </c>
      <c r="S542" s="108">
        <v>89.094999999999999</v>
      </c>
      <c r="T542" s="109" t="s">
        <v>12</v>
      </c>
    </row>
    <row r="543" spans="1:20" s="50" customFormat="1" ht="20.100000000000001" customHeight="1" x14ac:dyDescent="0.2">
      <c r="A543" s="95"/>
      <c r="B543" s="93"/>
      <c r="C543" s="96"/>
      <c r="D543" s="93"/>
      <c r="E543" s="93"/>
      <c r="F543" s="93"/>
      <c r="G543" s="110">
        <v>73322</v>
      </c>
      <c r="H543" s="94" t="s">
        <v>578</v>
      </c>
      <c r="I543" s="79" t="s">
        <v>484</v>
      </c>
      <c r="J543" s="66">
        <f>Tabel32[[#This Row],[Artikelnummer gAvilar]]</f>
        <v>73322</v>
      </c>
      <c r="K543" s="79" t="str">
        <f t="shared" si="77"/>
        <v>8718558733227</v>
      </c>
      <c r="L543" s="79">
        <v>8718558</v>
      </c>
      <c r="M543" s="79">
        <f t="shared" si="78"/>
        <v>32</v>
      </c>
      <c r="N543" s="79">
        <f t="shared" si="79"/>
        <v>96</v>
      </c>
      <c r="O543" s="79">
        <f t="shared" si="80"/>
        <v>27</v>
      </c>
      <c r="P543" s="79">
        <f t="shared" si="81"/>
        <v>123</v>
      </c>
      <c r="Q543" s="79">
        <f t="shared" si="82"/>
        <v>130</v>
      </c>
      <c r="R543" s="79">
        <f t="shared" si="83"/>
        <v>7</v>
      </c>
      <c r="S543" s="108">
        <v>222.583</v>
      </c>
      <c r="T543" s="109" t="s">
        <v>12</v>
      </c>
    </row>
    <row r="544" spans="1:20" s="50" customFormat="1" ht="20.100000000000001" customHeight="1" x14ac:dyDescent="0.2">
      <c r="A544" s="66" t="s">
        <v>256</v>
      </c>
      <c r="B544" s="66">
        <v>3410051</v>
      </c>
      <c r="C544" s="73" t="s">
        <v>479</v>
      </c>
      <c r="D544" s="66" t="s">
        <v>256</v>
      </c>
      <c r="E544" s="66" t="s">
        <v>256</v>
      </c>
      <c r="F544" s="66" t="s">
        <v>256</v>
      </c>
      <c r="G544" s="112">
        <v>72184</v>
      </c>
      <c r="H544" s="79" t="s">
        <v>626</v>
      </c>
      <c r="I544" s="79" t="s">
        <v>484</v>
      </c>
      <c r="J544" s="66">
        <f>Tabel32[[#This Row],[Artikelnummer gAvilar]]</f>
        <v>72184</v>
      </c>
      <c r="K544" s="79" t="str">
        <f t="shared" si="77"/>
        <v>8718558721842</v>
      </c>
      <c r="L544" s="79">
        <v>8718558</v>
      </c>
      <c r="M544" s="79">
        <f t="shared" si="78"/>
        <v>32</v>
      </c>
      <c r="N544" s="79">
        <f t="shared" si="79"/>
        <v>96</v>
      </c>
      <c r="O544" s="79">
        <f t="shared" si="80"/>
        <v>32</v>
      </c>
      <c r="P544" s="79">
        <f t="shared" si="81"/>
        <v>128</v>
      </c>
      <c r="Q544" s="79">
        <f t="shared" si="82"/>
        <v>130</v>
      </c>
      <c r="R544" s="79">
        <f t="shared" si="83"/>
        <v>2</v>
      </c>
      <c r="S544" s="108">
        <v>890.95</v>
      </c>
      <c r="T544" s="109" t="s">
        <v>12</v>
      </c>
    </row>
    <row r="545" spans="1:20" s="50" customFormat="1" ht="20.100000000000001" customHeight="1" x14ac:dyDescent="0.2">
      <c r="A545" s="95"/>
      <c r="B545" s="93"/>
      <c r="C545" s="96"/>
      <c r="D545" s="93"/>
      <c r="E545" s="93"/>
      <c r="F545" s="93"/>
      <c r="G545" s="110">
        <v>72223</v>
      </c>
      <c r="H545" s="94" t="s">
        <v>619</v>
      </c>
      <c r="I545" s="79" t="s">
        <v>484</v>
      </c>
      <c r="J545" s="66">
        <f>Tabel32[[#This Row],[Artikelnummer gAvilar]]</f>
        <v>72223</v>
      </c>
      <c r="K545" s="79" t="str">
        <f t="shared" si="77"/>
        <v>8718558722238</v>
      </c>
      <c r="L545" s="79">
        <v>8718558</v>
      </c>
      <c r="M545" s="79">
        <f t="shared" si="78"/>
        <v>32</v>
      </c>
      <c r="N545" s="79">
        <f t="shared" si="79"/>
        <v>96</v>
      </c>
      <c r="O545" s="79">
        <f t="shared" si="80"/>
        <v>26</v>
      </c>
      <c r="P545" s="79">
        <f t="shared" si="81"/>
        <v>122</v>
      </c>
      <c r="Q545" s="79">
        <f t="shared" si="82"/>
        <v>130</v>
      </c>
      <c r="R545" s="79">
        <f t="shared" si="83"/>
        <v>8</v>
      </c>
      <c r="S545" s="108">
        <v>73.078500000000005</v>
      </c>
      <c r="T545" s="109" t="s">
        <v>12</v>
      </c>
    </row>
    <row r="546" spans="1:20" s="50" customFormat="1" ht="20.100000000000001" customHeight="1" x14ac:dyDescent="0.2">
      <c r="A546" s="98">
        <v>3700606</v>
      </c>
      <c r="B546" s="93">
        <v>3410010</v>
      </c>
      <c r="C546" s="99" t="s">
        <v>474</v>
      </c>
      <c r="D546" s="93" t="s">
        <v>256</v>
      </c>
      <c r="E546" s="93" t="s">
        <v>256</v>
      </c>
      <c r="F546" s="93" t="s">
        <v>256</v>
      </c>
      <c r="G546" s="110">
        <v>71694</v>
      </c>
      <c r="H546" s="94" t="s">
        <v>469</v>
      </c>
      <c r="I546" s="94" t="s">
        <v>484</v>
      </c>
      <c r="J546" s="66">
        <f>Tabel32[[#This Row],[Artikelnummer gAvilar]]</f>
        <v>71694</v>
      </c>
      <c r="K546" s="79" t="str">
        <f t="shared" si="77"/>
        <v>8718558716947</v>
      </c>
      <c r="L546" s="79">
        <v>8718558</v>
      </c>
      <c r="M546" s="79">
        <f t="shared" si="78"/>
        <v>37</v>
      </c>
      <c r="N546" s="79">
        <f t="shared" si="79"/>
        <v>111</v>
      </c>
      <c r="O546" s="79">
        <f t="shared" si="80"/>
        <v>32</v>
      </c>
      <c r="P546" s="79">
        <f t="shared" si="81"/>
        <v>143</v>
      </c>
      <c r="Q546" s="79">
        <f t="shared" si="82"/>
        <v>150</v>
      </c>
      <c r="R546" s="79">
        <f t="shared" si="83"/>
        <v>7</v>
      </c>
      <c r="S546" s="108">
        <v>61.284999999999997</v>
      </c>
      <c r="T546" s="109" t="s">
        <v>12</v>
      </c>
    </row>
    <row r="547" spans="1:20" s="50" customFormat="1" ht="20.100000000000001" customHeight="1" x14ac:dyDescent="0.2">
      <c r="A547" s="66" t="s">
        <v>256</v>
      </c>
      <c r="B547" s="87">
        <v>3410055</v>
      </c>
      <c r="C547" s="66" t="s">
        <v>256</v>
      </c>
      <c r="D547" s="66" t="s">
        <v>256</v>
      </c>
      <c r="E547" s="66" t="s">
        <v>256</v>
      </c>
      <c r="F547" s="66" t="s">
        <v>256</v>
      </c>
      <c r="G547" s="107">
        <v>72194</v>
      </c>
      <c r="H547" s="79" t="s">
        <v>623</v>
      </c>
      <c r="I547" s="79" t="s">
        <v>484</v>
      </c>
      <c r="J547" s="66">
        <f>Tabel32[[#This Row],[Artikelnummer gAvilar]]</f>
        <v>72194</v>
      </c>
      <c r="K547" s="79" t="str">
        <f t="shared" si="77"/>
        <v>8718558721941</v>
      </c>
      <c r="L547" s="79">
        <v>8718558</v>
      </c>
      <c r="M547" s="79">
        <f t="shared" si="78"/>
        <v>32</v>
      </c>
      <c r="N547" s="79">
        <f t="shared" si="79"/>
        <v>96</v>
      </c>
      <c r="O547" s="79">
        <f t="shared" si="80"/>
        <v>33</v>
      </c>
      <c r="P547" s="79">
        <f t="shared" si="81"/>
        <v>129</v>
      </c>
      <c r="Q547" s="79">
        <f t="shared" si="82"/>
        <v>130</v>
      </c>
      <c r="R547" s="79">
        <f t="shared" si="83"/>
        <v>1</v>
      </c>
      <c r="S547" s="108">
        <v>62.160499999999999</v>
      </c>
      <c r="T547" s="109" t="s">
        <v>12</v>
      </c>
    </row>
    <row r="548" spans="1:20" s="50" customFormat="1" ht="20.100000000000001" customHeight="1" x14ac:dyDescent="0.2">
      <c r="A548" s="95"/>
      <c r="B548" s="93"/>
      <c r="C548" s="96"/>
      <c r="D548" s="93"/>
      <c r="E548" s="93"/>
      <c r="F548" s="93"/>
      <c r="G548" s="110">
        <v>72286</v>
      </c>
      <c r="H548" s="94" t="s">
        <v>575</v>
      </c>
      <c r="I548" s="79" t="s">
        <v>484</v>
      </c>
      <c r="J548" s="66">
        <f>Tabel32[[#This Row],[Artikelnummer gAvilar]]</f>
        <v>72286</v>
      </c>
      <c r="K548" s="79" t="str">
        <f t="shared" si="77"/>
        <v>8718558722863</v>
      </c>
      <c r="L548" s="79">
        <v>8718558</v>
      </c>
      <c r="M548" s="79">
        <f t="shared" si="78"/>
        <v>35</v>
      </c>
      <c r="N548" s="79">
        <f t="shared" si="79"/>
        <v>105</v>
      </c>
      <c r="O548" s="79">
        <f t="shared" si="80"/>
        <v>32</v>
      </c>
      <c r="P548" s="79">
        <f t="shared" si="81"/>
        <v>137</v>
      </c>
      <c r="Q548" s="79">
        <f t="shared" si="82"/>
        <v>140</v>
      </c>
      <c r="R548" s="79">
        <f t="shared" si="83"/>
        <v>3</v>
      </c>
      <c r="S548" s="108">
        <v>590.19000000000005</v>
      </c>
      <c r="T548" s="111" t="s">
        <v>32</v>
      </c>
    </row>
    <row r="549" spans="1:20" s="50" customFormat="1" ht="20.100000000000001" customHeight="1" x14ac:dyDescent="0.2">
      <c r="A549" s="95"/>
      <c r="B549" s="93"/>
      <c r="C549" s="96"/>
      <c r="D549" s="93"/>
      <c r="E549" s="93"/>
      <c r="F549" s="93"/>
      <c r="G549" s="110">
        <v>72284</v>
      </c>
      <c r="H549" s="94" t="s">
        <v>573</v>
      </c>
      <c r="I549" s="79" t="s">
        <v>484</v>
      </c>
      <c r="J549" s="66">
        <f>Tabel32[[#This Row],[Artikelnummer gAvilar]]</f>
        <v>72284</v>
      </c>
      <c r="K549" s="79" t="str">
        <f t="shared" si="77"/>
        <v>8718558722849</v>
      </c>
      <c r="L549" s="79">
        <v>8718558</v>
      </c>
      <c r="M549" s="79">
        <f t="shared" si="78"/>
        <v>33</v>
      </c>
      <c r="N549" s="79">
        <f t="shared" si="79"/>
        <v>99</v>
      </c>
      <c r="O549" s="79">
        <f t="shared" si="80"/>
        <v>32</v>
      </c>
      <c r="P549" s="79">
        <f t="shared" si="81"/>
        <v>131</v>
      </c>
      <c r="Q549" s="79">
        <f t="shared" si="82"/>
        <v>140</v>
      </c>
      <c r="R549" s="79">
        <f t="shared" si="83"/>
        <v>9</v>
      </c>
      <c r="S549" s="108">
        <v>447.53500000000003</v>
      </c>
      <c r="T549" s="111" t="s">
        <v>32</v>
      </c>
    </row>
    <row r="550" spans="1:20" s="50" customFormat="1" ht="20.100000000000001" customHeight="1" x14ac:dyDescent="0.2">
      <c r="A550" s="95"/>
      <c r="B550" s="93"/>
      <c r="C550" s="96"/>
      <c r="D550" s="93"/>
      <c r="E550" s="93"/>
      <c r="F550" s="93"/>
      <c r="G550" s="110">
        <v>72285</v>
      </c>
      <c r="H550" s="94" t="s">
        <v>574</v>
      </c>
      <c r="I550" s="79" t="s">
        <v>484</v>
      </c>
      <c r="J550" s="66">
        <f>Tabel32[[#This Row],[Artikelnummer gAvilar]]</f>
        <v>72285</v>
      </c>
      <c r="K550" s="79" t="str">
        <f t="shared" si="77"/>
        <v>8718558722856</v>
      </c>
      <c r="L550" s="79">
        <v>8718558</v>
      </c>
      <c r="M550" s="79">
        <f t="shared" si="78"/>
        <v>34</v>
      </c>
      <c r="N550" s="79">
        <f t="shared" si="79"/>
        <v>102</v>
      </c>
      <c r="O550" s="79">
        <f t="shared" si="80"/>
        <v>32</v>
      </c>
      <c r="P550" s="79">
        <f t="shared" si="81"/>
        <v>134</v>
      </c>
      <c r="Q550" s="79">
        <f t="shared" si="82"/>
        <v>140</v>
      </c>
      <c r="R550" s="79">
        <f t="shared" si="83"/>
        <v>6</v>
      </c>
      <c r="S550" s="108">
        <v>165.10900000000001</v>
      </c>
      <c r="T550" s="111" t="s">
        <v>32</v>
      </c>
    </row>
    <row r="551" spans="1:20" s="50" customFormat="1" ht="20.100000000000001" customHeight="1" x14ac:dyDescent="0.2">
      <c r="A551" s="95"/>
      <c r="B551" s="93"/>
      <c r="C551" s="96"/>
      <c r="D551" s="93"/>
      <c r="E551" s="93"/>
      <c r="F551" s="93"/>
      <c r="G551" s="110">
        <v>72195</v>
      </c>
      <c r="H551" s="94" t="s">
        <v>577</v>
      </c>
      <c r="I551" s="79" t="s">
        <v>484</v>
      </c>
      <c r="J551" s="66">
        <f>Tabel32[[#This Row],[Artikelnummer gAvilar]]</f>
        <v>72195</v>
      </c>
      <c r="K551" s="79" t="str">
        <f t="shared" si="77"/>
        <v>8718558721958</v>
      </c>
      <c r="L551" s="79">
        <v>8718558</v>
      </c>
      <c r="M551" s="79">
        <f t="shared" si="78"/>
        <v>33</v>
      </c>
      <c r="N551" s="79">
        <f t="shared" si="79"/>
        <v>99</v>
      </c>
      <c r="O551" s="79">
        <f t="shared" si="80"/>
        <v>33</v>
      </c>
      <c r="P551" s="79">
        <f t="shared" si="81"/>
        <v>132</v>
      </c>
      <c r="Q551" s="79">
        <f t="shared" si="82"/>
        <v>140</v>
      </c>
      <c r="R551" s="79">
        <f t="shared" si="83"/>
        <v>8</v>
      </c>
      <c r="S551" s="108">
        <v>89.094999999999999</v>
      </c>
      <c r="T551" s="109" t="s">
        <v>12</v>
      </c>
    </row>
    <row r="552" spans="1:20" s="50" customFormat="1" ht="20.100000000000001" customHeight="1" x14ac:dyDescent="0.2">
      <c r="A552" s="95"/>
      <c r="B552" s="93"/>
      <c r="C552" s="96"/>
      <c r="D552" s="93"/>
      <c r="E552" s="93"/>
      <c r="F552" s="93"/>
      <c r="G552" s="110">
        <v>73322</v>
      </c>
      <c r="H552" s="94" t="s">
        <v>578</v>
      </c>
      <c r="I552" s="79" t="s">
        <v>484</v>
      </c>
      <c r="J552" s="66">
        <f>Tabel32[[#This Row],[Artikelnummer gAvilar]]</f>
        <v>73322</v>
      </c>
      <c r="K552" s="79" t="str">
        <f t="shared" si="77"/>
        <v>8718558733227</v>
      </c>
      <c r="L552" s="79">
        <v>8718558</v>
      </c>
      <c r="M552" s="79">
        <f t="shared" si="78"/>
        <v>32</v>
      </c>
      <c r="N552" s="79">
        <f t="shared" si="79"/>
        <v>96</v>
      </c>
      <c r="O552" s="79">
        <f t="shared" si="80"/>
        <v>27</v>
      </c>
      <c r="P552" s="79">
        <f t="shared" si="81"/>
        <v>123</v>
      </c>
      <c r="Q552" s="79">
        <f t="shared" si="82"/>
        <v>130</v>
      </c>
      <c r="R552" s="79">
        <f t="shared" si="83"/>
        <v>7</v>
      </c>
      <c r="S552" s="108">
        <v>222.583</v>
      </c>
      <c r="T552" s="109" t="s">
        <v>12</v>
      </c>
    </row>
    <row r="553" spans="1:20" s="50" customFormat="1" ht="20.100000000000001" customHeight="1" x14ac:dyDescent="0.2">
      <c r="A553" s="66" t="s">
        <v>256</v>
      </c>
      <c r="B553" s="66">
        <v>3410052</v>
      </c>
      <c r="C553" s="73" t="s">
        <v>485</v>
      </c>
      <c r="D553" s="66" t="s">
        <v>256</v>
      </c>
      <c r="E553" s="66" t="s">
        <v>256</v>
      </c>
      <c r="F553" s="66" t="s">
        <v>256</v>
      </c>
      <c r="G553" s="112">
        <v>72185</v>
      </c>
      <c r="H553" s="79" t="s">
        <v>628</v>
      </c>
      <c r="I553" s="79" t="s">
        <v>484</v>
      </c>
      <c r="J553" s="66">
        <f>Tabel32[[#This Row],[Artikelnummer gAvilar]]</f>
        <v>72185</v>
      </c>
      <c r="K553" s="79" t="str">
        <f t="shared" si="77"/>
        <v>8718558721859</v>
      </c>
      <c r="L553" s="79">
        <v>8718558</v>
      </c>
      <c r="M553" s="79">
        <f t="shared" si="78"/>
        <v>33</v>
      </c>
      <c r="N553" s="79">
        <f t="shared" si="79"/>
        <v>99</v>
      </c>
      <c r="O553" s="79">
        <f t="shared" si="80"/>
        <v>32</v>
      </c>
      <c r="P553" s="79">
        <f t="shared" si="81"/>
        <v>131</v>
      </c>
      <c r="Q553" s="79">
        <f t="shared" si="82"/>
        <v>140</v>
      </c>
      <c r="R553" s="79">
        <f t="shared" si="83"/>
        <v>9</v>
      </c>
      <c r="S553" s="108">
        <v>1027.94</v>
      </c>
      <c r="T553" s="109" t="s">
        <v>12</v>
      </c>
    </row>
    <row r="554" spans="1:20" s="50" customFormat="1" ht="20.100000000000001" customHeight="1" x14ac:dyDescent="0.2">
      <c r="A554" s="95"/>
      <c r="B554" s="93"/>
      <c r="C554" s="96"/>
      <c r="D554" s="93"/>
      <c r="E554" s="93"/>
      <c r="F554" s="93"/>
      <c r="G554" s="110">
        <v>71885</v>
      </c>
      <c r="H554" s="94" t="s">
        <v>620</v>
      </c>
      <c r="I554" s="79" t="s">
        <v>484</v>
      </c>
      <c r="J554" s="66">
        <f>Tabel32[[#This Row],[Artikelnummer gAvilar]]</f>
        <v>71885</v>
      </c>
      <c r="K554" s="79" t="str">
        <f t="shared" si="77"/>
        <v>8718558718859</v>
      </c>
      <c r="L554" s="79">
        <v>8718558</v>
      </c>
      <c r="M554" s="79">
        <f t="shared" si="78"/>
        <v>40</v>
      </c>
      <c r="N554" s="79">
        <f t="shared" si="79"/>
        <v>120</v>
      </c>
      <c r="O554" s="79">
        <f t="shared" si="80"/>
        <v>31</v>
      </c>
      <c r="P554" s="79">
        <f t="shared" si="81"/>
        <v>151</v>
      </c>
      <c r="Q554" s="79">
        <f t="shared" si="82"/>
        <v>160</v>
      </c>
      <c r="R554" s="79">
        <f t="shared" si="83"/>
        <v>9</v>
      </c>
      <c r="S554" s="108">
        <v>99.91</v>
      </c>
      <c r="T554" s="109" t="s">
        <v>12</v>
      </c>
    </row>
    <row r="555" spans="1:20" s="50" customFormat="1" ht="20.100000000000001" customHeight="1" x14ac:dyDescent="0.2">
      <c r="A555" s="98">
        <v>3700606</v>
      </c>
      <c r="B555" s="93">
        <v>3410010</v>
      </c>
      <c r="C555" s="99" t="s">
        <v>474</v>
      </c>
      <c r="D555" s="93" t="s">
        <v>256</v>
      </c>
      <c r="E555" s="93" t="s">
        <v>256</v>
      </c>
      <c r="F555" s="93" t="s">
        <v>256</v>
      </c>
      <c r="G555" s="110">
        <v>71694</v>
      </c>
      <c r="H555" s="94" t="s">
        <v>469</v>
      </c>
      <c r="I555" s="94" t="s">
        <v>484</v>
      </c>
      <c r="J555" s="66">
        <f>Tabel32[[#This Row],[Artikelnummer gAvilar]]</f>
        <v>71694</v>
      </c>
      <c r="K555" s="79" t="str">
        <f t="shared" si="77"/>
        <v>8718558716947</v>
      </c>
      <c r="L555" s="79">
        <v>8718558</v>
      </c>
      <c r="M555" s="79">
        <f t="shared" si="78"/>
        <v>37</v>
      </c>
      <c r="N555" s="79">
        <f t="shared" si="79"/>
        <v>111</v>
      </c>
      <c r="O555" s="79">
        <f t="shared" si="80"/>
        <v>32</v>
      </c>
      <c r="P555" s="79">
        <f t="shared" si="81"/>
        <v>143</v>
      </c>
      <c r="Q555" s="79">
        <f t="shared" si="82"/>
        <v>150</v>
      </c>
      <c r="R555" s="79">
        <f t="shared" si="83"/>
        <v>7</v>
      </c>
      <c r="S555" s="108">
        <v>61.284999999999997</v>
      </c>
      <c r="T555" s="109" t="s">
        <v>12</v>
      </c>
    </row>
    <row r="556" spans="1:20" s="50" customFormat="1" ht="20.100000000000001" customHeight="1" x14ac:dyDescent="0.2">
      <c r="A556" s="66" t="s">
        <v>256</v>
      </c>
      <c r="B556" s="87">
        <v>3410055</v>
      </c>
      <c r="C556" s="66" t="s">
        <v>256</v>
      </c>
      <c r="D556" s="66" t="s">
        <v>256</v>
      </c>
      <c r="E556" s="66" t="s">
        <v>256</v>
      </c>
      <c r="F556" s="66" t="s">
        <v>256</v>
      </c>
      <c r="G556" s="107">
        <v>72194</v>
      </c>
      <c r="H556" s="79" t="s">
        <v>623</v>
      </c>
      <c r="I556" s="79" t="s">
        <v>484</v>
      </c>
      <c r="J556" s="66">
        <f>Tabel32[[#This Row],[Artikelnummer gAvilar]]</f>
        <v>72194</v>
      </c>
      <c r="K556" s="79" t="str">
        <f t="shared" si="77"/>
        <v>8718558721941</v>
      </c>
      <c r="L556" s="79">
        <v>8718558</v>
      </c>
      <c r="M556" s="79">
        <f t="shared" si="78"/>
        <v>32</v>
      </c>
      <c r="N556" s="79">
        <f t="shared" si="79"/>
        <v>96</v>
      </c>
      <c r="O556" s="79">
        <f t="shared" si="80"/>
        <v>33</v>
      </c>
      <c r="P556" s="79">
        <f t="shared" si="81"/>
        <v>129</v>
      </c>
      <c r="Q556" s="79">
        <f t="shared" si="82"/>
        <v>130</v>
      </c>
      <c r="R556" s="79">
        <f t="shared" si="83"/>
        <v>1</v>
      </c>
      <c r="S556" s="108">
        <v>62.160499999999999</v>
      </c>
      <c r="T556" s="109" t="s">
        <v>12</v>
      </c>
    </row>
    <row r="557" spans="1:20" s="50" customFormat="1" ht="20.100000000000001" customHeight="1" x14ac:dyDescent="0.2">
      <c r="A557" s="95"/>
      <c r="B557" s="93"/>
      <c r="C557" s="96"/>
      <c r="D557" s="93"/>
      <c r="E557" s="93"/>
      <c r="F557" s="93"/>
      <c r="G557" s="110">
        <v>72286</v>
      </c>
      <c r="H557" s="94" t="s">
        <v>575</v>
      </c>
      <c r="I557" s="79" t="s">
        <v>484</v>
      </c>
      <c r="J557" s="66">
        <f>Tabel32[[#This Row],[Artikelnummer gAvilar]]</f>
        <v>72286</v>
      </c>
      <c r="K557" s="79" t="str">
        <f t="shared" si="77"/>
        <v>8718558722863</v>
      </c>
      <c r="L557" s="79">
        <v>8718558</v>
      </c>
      <c r="M557" s="79">
        <f t="shared" si="78"/>
        <v>35</v>
      </c>
      <c r="N557" s="79">
        <f t="shared" si="79"/>
        <v>105</v>
      </c>
      <c r="O557" s="79">
        <f t="shared" si="80"/>
        <v>32</v>
      </c>
      <c r="P557" s="79">
        <f t="shared" si="81"/>
        <v>137</v>
      </c>
      <c r="Q557" s="79">
        <f t="shared" si="82"/>
        <v>140</v>
      </c>
      <c r="R557" s="79">
        <f t="shared" si="83"/>
        <v>3</v>
      </c>
      <c r="S557" s="108">
        <v>590.19000000000005</v>
      </c>
      <c r="T557" s="111" t="s">
        <v>32</v>
      </c>
    </row>
    <row r="558" spans="1:20" s="50" customFormat="1" ht="20.100000000000001" customHeight="1" x14ac:dyDescent="0.2">
      <c r="A558" s="95"/>
      <c r="B558" s="93"/>
      <c r="C558" s="96"/>
      <c r="D558" s="93"/>
      <c r="E558" s="93"/>
      <c r="F558" s="93"/>
      <c r="G558" s="110">
        <v>72284</v>
      </c>
      <c r="H558" s="94" t="s">
        <v>573</v>
      </c>
      <c r="I558" s="79" t="s">
        <v>484</v>
      </c>
      <c r="J558" s="66">
        <f>Tabel32[[#This Row],[Artikelnummer gAvilar]]</f>
        <v>72284</v>
      </c>
      <c r="K558" s="79" t="str">
        <f t="shared" si="77"/>
        <v>8718558722849</v>
      </c>
      <c r="L558" s="79">
        <v>8718558</v>
      </c>
      <c r="M558" s="79">
        <f t="shared" si="78"/>
        <v>33</v>
      </c>
      <c r="N558" s="79">
        <f t="shared" si="79"/>
        <v>99</v>
      </c>
      <c r="O558" s="79">
        <f t="shared" si="80"/>
        <v>32</v>
      </c>
      <c r="P558" s="79">
        <f t="shared" si="81"/>
        <v>131</v>
      </c>
      <c r="Q558" s="79">
        <f t="shared" si="82"/>
        <v>140</v>
      </c>
      <c r="R558" s="79">
        <f t="shared" si="83"/>
        <v>9</v>
      </c>
      <c r="S558" s="108">
        <v>447.53500000000003</v>
      </c>
      <c r="T558" s="111" t="s">
        <v>32</v>
      </c>
    </row>
    <row r="559" spans="1:20" s="50" customFormat="1" ht="20.100000000000001" customHeight="1" x14ac:dyDescent="0.2">
      <c r="A559" s="95"/>
      <c r="B559" s="93"/>
      <c r="C559" s="96"/>
      <c r="D559" s="93"/>
      <c r="E559" s="93"/>
      <c r="F559" s="93"/>
      <c r="G559" s="110">
        <v>72285</v>
      </c>
      <c r="H559" s="94" t="s">
        <v>574</v>
      </c>
      <c r="I559" s="79" t="s">
        <v>484</v>
      </c>
      <c r="J559" s="66">
        <f>Tabel32[[#This Row],[Artikelnummer gAvilar]]</f>
        <v>72285</v>
      </c>
      <c r="K559" s="79" t="str">
        <f t="shared" si="77"/>
        <v>8718558722856</v>
      </c>
      <c r="L559" s="79">
        <v>8718558</v>
      </c>
      <c r="M559" s="79">
        <f t="shared" si="78"/>
        <v>34</v>
      </c>
      <c r="N559" s="79">
        <f t="shared" si="79"/>
        <v>102</v>
      </c>
      <c r="O559" s="79">
        <f t="shared" si="80"/>
        <v>32</v>
      </c>
      <c r="P559" s="79">
        <f t="shared" si="81"/>
        <v>134</v>
      </c>
      <c r="Q559" s="79">
        <f t="shared" si="82"/>
        <v>140</v>
      </c>
      <c r="R559" s="79">
        <f t="shared" si="83"/>
        <v>6</v>
      </c>
      <c r="S559" s="108">
        <v>165.10900000000001</v>
      </c>
      <c r="T559" s="111" t="s">
        <v>32</v>
      </c>
    </row>
    <row r="560" spans="1:20" s="50" customFormat="1" ht="20.100000000000001" customHeight="1" x14ac:dyDescent="0.2">
      <c r="A560" s="95"/>
      <c r="B560" s="93"/>
      <c r="C560" s="96"/>
      <c r="D560" s="93"/>
      <c r="E560" s="93"/>
      <c r="F560" s="93"/>
      <c r="G560" s="110">
        <v>72195</v>
      </c>
      <c r="H560" s="94" t="s">
        <v>577</v>
      </c>
      <c r="I560" s="79" t="s">
        <v>484</v>
      </c>
      <c r="J560" s="66">
        <f>Tabel32[[#This Row],[Artikelnummer gAvilar]]</f>
        <v>72195</v>
      </c>
      <c r="K560" s="79" t="str">
        <f t="shared" si="77"/>
        <v>8718558721958</v>
      </c>
      <c r="L560" s="79">
        <v>8718558</v>
      </c>
      <c r="M560" s="79">
        <f t="shared" si="78"/>
        <v>33</v>
      </c>
      <c r="N560" s="79">
        <f t="shared" si="79"/>
        <v>99</v>
      </c>
      <c r="O560" s="79">
        <f t="shared" si="80"/>
        <v>33</v>
      </c>
      <c r="P560" s="79">
        <f t="shared" si="81"/>
        <v>132</v>
      </c>
      <c r="Q560" s="79">
        <f t="shared" si="82"/>
        <v>140</v>
      </c>
      <c r="R560" s="79">
        <f t="shared" si="83"/>
        <v>8</v>
      </c>
      <c r="S560" s="108">
        <v>89.094999999999999</v>
      </c>
      <c r="T560" s="109" t="s">
        <v>12</v>
      </c>
    </row>
    <row r="561" spans="1:20" s="50" customFormat="1" ht="20.100000000000001" customHeight="1" x14ac:dyDescent="0.2">
      <c r="A561" s="95"/>
      <c r="B561" s="93"/>
      <c r="C561" s="96"/>
      <c r="D561" s="93"/>
      <c r="E561" s="93"/>
      <c r="F561" s="93"/>
      <c r="G561" s="110">
        <v>73322</v>
      </c>
      <c r="H561" s="94" t="s">
        <v>578</v>
      </c>
      <c r="I561" s="79" t="s">
        <v>484</v>
      </c>
      <c r="J561" s="66">
        <f>Tabel32[[#This Row],[Artikelnummer gAvilar]]</f>
        <v>73322</v>
      </c>
      <c r="K561" s="79" t="str">
        <f t="shared" si="77"/>
        <v>8718558733227</v>
      </c>
      <c r="L561" s="79">
        <v>8718558</v>
      </c>
      <c r="M561" s="79">
        <f t="shared" si="78"/>
        <v>32</v>
      </c>
      <c r="N561" s="79">
        <f t="shared" si="79"/>
        <v>96</v>
      </c>
      <c r="O561" s="79">
        <f t="shared" si="80"/>
        <v>27</v>
      </c>
      <c r="P561" s="79">
        <f t="shared" si="81"/>
        <v>123</v>
      </c>
      <c r="Q561" s="79">
        <f t="shared" si="82"/>
        <v>130</v>
      </c>
      <c r="R561" s="79">
        <f t="shared" si="83"/>
        <v>7</v>
      </c>
      <c r="S561" s="108">
        <v>222.583</v>
      </c>
      <c r="T561" s="109" t="s">
        <v>12</v>
      </c>
    </row>
    <row r="562" spans="1:20" s="50" customFormat="1" ht="20.100000000000001" customHeight="1" x14ac:dyDescent="0.2">
      <c r="A562" s="66" t="s">
        <v>256</v>
      </c>
      <c r="B562" s="66">
        <v>3410053</v>
      </c>
      <c r="C562" s="73" t="s">
        <v>486</v>
      </c>
      <c r="D562" s="66" t="s">
        <v>256</v>
      </c>
      <c r="E562" s="66" t="s">
        <v>256</v>
      </c>
      <c r="F562" s="66" t="s">
        <v>256</v>
      </c>
      <c r="G562" s="112">
        <v>72186</v>
      </c>
      <c r="H562" s="79" t="s">
        <v>629</v>
      </c>
      <c r="I562" s="79" t="s">
        <v>484</v>
      </c>
      <c r="J562" s="66">
        <f>Tabel32[[#This Row],[Artikelnummer gAvilar]]</f>
        <v>72186</v>
      </c>
      <c r="K562" s="79" t="str">
        <f t="shared" si="77"/>
        <v>8718558721866</v>
      </c>
      <c r="L562" s="79">
        <v>8718558</v>
      </c>
      <c r="M562" s="79">
        <f t="shared" si="78"/>
        <v>34</v>
      </c>
      <c r="N562" s="79">
        <f t="shared" si="79"/>
        <v>102</v>
      </c>
      <c r="O562" s="79">
        <f t="shared" si="80"/>
        <v>32</v>
      </c>
      <c r="P562" s="79">
        <f t="shared" si="81"/>
        <v>134</v>
      </c>
      <c r="Q562" s="79">
        <f t="shared" si="82"/>
        <v>140</v>
      </c>
      <c r="R562" s="79">
        <f t="shared" si="83"/>
        <v>6</v>
      </c>
      <c r="S562" s="108">
        <v>1375</v>
      </c>
      <c r="T562" s="109" t="s">
        <v>12</v>
      </c>
    </row>
    <row r="563" spans="1:20" s="50" customFormat="1" ht="20.100000000000001" customHeight="1" x14ac:dyDescent="0.2">
      <c r="A563" s="95"/>
      <c r="B563" s="93"/>
      <c r="C563" s="96"/>
      <c r="D563" s="93"/>
      <c r="E563" s="93"/>
      <c r="F563" s="93"/>
      <c r="G563" s="110">
        <v>71880</v>
      </c>
      <c r="H563" s="94" t="s">
        <v>621</v>
      </c>
      <c r="I563" s="79" t="s">
        <v>484</v>
      </c>
      <c r="J563" s="66">
        <f>Tabel32[[#This Row],[Artikelnummer gAvilar]]</f>
        <v>71880</v>
      </c>
      <c r="K563" s="79" t="str">
        <f t="shared" si="77"/>
        <v>8718558718804</v>
      </c>
      <c r="L563" s="79">
        <v>8718558</v>
      </c>
      <c r="M563" s="79">
        <f t="shared" si="78"/>
        <v>35</v>
      </c>
      <c r="N563" s="79">
        <f t="shared" si="79"/>
        <v>105</v>
      </c>
      <c r="O563" s="79">
        <f t="shared" si="80"/>
        <v>31</v>
      </c>
      <c r="P563" s="79">
        <f t="shared" si="81"/>
        <v>136</v>
      </c>
      <c r="Q563" s="79">
        <f t="shared" si="82"/>
        <v>140</v>
      </c>
      <c r="R563" s="79">
        <f t="shared" si="83"/>
        <v>4</v>
      </c>
      <c r="S563" s="108">
        <v>81.3185</v>
      </c>
      <c r="T563" s="109" t="s">
        <v>12</v>
      </c>
    </row>
    <row r="564" spans="1:20" s="50" customFormat="1" ht="20.100000000000001" customHeight="1" x14ac:dyDescent="0.2">
      <c r="A564" s="98">
        <v>3700606</v>
      </c>
      <c r="B564" s="93">
        <v>3410010</v>
      </c>
      <c r="C564" s="99" t="s">
        <v>474</v>
      </c>
      <c r="D564" s="93" t="s">
        <v>256</v>
      </c>
      <c r="E564" s="93" t="s">
        <v>256</v>
      </c>
      <c r="F564" s="93" t="s">
        <v>256</v>
      </c>
      <c r="G564" s="110">
        <v>71694</v>
      </c>
      <c r="H564" s="94" t="s">
        <v>469</v>
      </c>
      <c r="I564" s="94" t="s">
        <v>484</v>
      </c>
      <c r="J564" s="66">
        <f>Tabel32[[#This Row],[Artikelnummer gAvilar]]</f>
        <v>71694</v>
      </c>
      <c r="K564" s="79" t="str">
        <f t="shared" si="77"/>
        <v>8718558716947</v>
      </c>
      <c r="L564" s="79">
        <v>8718558</v>
      </c>
      <c r="M564" s="79">
        <f t="shared" si="78"/>
        <v>37</v>
      </c>
      <c r="N564" s="79">
        <f t="shared" si="79"/>
        <v>111</v>
      </c>
      <c r="O564" s="79">
        <f t="shared" si="80"/>
        <v>32</v>
      </c>
      <c r="P564" s="79">
        <f t="shared" si="81"/>
        <v>143</v>
      </c>
      <c r="Q564" s="79">
        <f t="shared" si="82"/>
        <v>150</v>
      </c>
      <c r="R564" s="79">
        <f t="shared" si="83"/>
        <v>7</v>
      </c>
      <c r="S564" s="108">
        <v>61.284999999999997</v>
      </c>
      <c r="T564" s="109" t="s">
        <v>12</v>
      </c>
    </row>
    <row r="565" spans="1:20" s="50" customFormat="1" ht="20.100000000000001" customHeight="1" x14ac:dyDescent="0.2">
      <c r="A565" s="66" t="s">
        <v>256</v>
      </c>
      <c r="B565" s="87">
        <v>3410055</v>
      </c>
      <c r="C565" s="66" t="s">
        <v>256</v>
      </c>
      <c r="D565" s="66" t="s">
        <v>256</v>
      </c>
      <c r="E565" s="66" t="s">
        <v>256</v>
      </c>
      <c r="F565" s="66" t="s">
        <v>256</v>
      </c>
      <c r="G565" s="107">
        <v>72194</v>
      </c>
      <c r="H565" s="79" t="s">
        <v>623</v>
      </c>
      <c r="I565" s="79" t="s">
        <v>484</v>
      </c>
      <c r="J565" s="66">
        <f>Tabel32[[#This Row],[Artikelnummer gAvilar]]</f>
        <v>72194</v>
      </c>
      <c r="K565" s="79" t="str">
        <f t="shared" si="77"/>
        <v>8718558721941</v>
      </c>
      <c r="L565" s="79">
        <v>8718558</v>
      </c>
      <c r="M565" s="79">
        <f t="shared" si="78"/>
        <v>32</v>
      </c>
      <c r="N565" s="79">
        <f t="shared" si="79"/>
        <v>96</v>
      </c>
      <c r="O565" s="79">
        <f t="shared" si="80"/>
        <v>33</v>
      </c>
      <c r="P565" s="79">
        <f t="shared" si="81"/>
        <v>129</v>
      </c>
      <c r="Q565" s="79">
        <f t="shared" si="82"/>
        <v>130</v>
      </c>
      <c r="R565" s="79">
        <f t="shared" si="83"/>
        <v>1</v>
      </c>
      <c r="S565" s="108">
        <v>62.160499999999999</v>
      </c>
      <c r="T565" s="109" t="s">
        <v>12</v>
      </c>
    </row>
    <row r="566" spans="1:20" s="50" customFormat="1" ht="20.100000000000001" customHeight="1" x14ac:dyDescent="0.2">
      <c r="A566" s="95"/>
      <c r="B566" s="93"/>
      <c r="C566" s="96"/>
      <c r="D566" s="93"/>
      <c r="E566" s="93"/>
      <c r="F566" s="93"/>
      <c r="G566" s="110">
        <v>72286</v>
      </c>
      <c r="H566" s="94" t="s">
        <v>575</v>
      </c>
      <c r="I566" s="79" t="s">
        <v>484</v>
      </c>
      <c r="J566" s="66">
        <f>Tabel32[[#This Row],[Artikelnummer gAvilar]]</f>
        <v>72286</v>
      </c>
      <c r="K566" s="79" t="str">
        <f t="shared" si="77"/>
        <v>8718558722863</v>
      </c>
      <c r="L566" s="79">
        <v>8718558</v>
      </c>
      <c r="M566" s="79">
        <f t="shared" si="78"/>
        <v>35</v>
      </c>
      <c r="N566" s="79">
        <f t="shared" si="79"/>
        <v>105</v>
      </c>
      <c r="O566" s="79">
        <f t="shared" si="80"/>
        <v>32</v>
      </c>
      <c r="P566" s="79">
        <f t="shared" si="81"/>
        <v>137</v>
      </c>
      <c r="Q566" s="79">
        <f t="shared" si="82"/>
        <v>140</v>
      </c>
      <c r="R566" s="79">
        <f t="shared" si="83"/>
        <v>3</v>
      </c>
      <c r="S566" s="108">
        <v>590.19000000000005</v>
      </c>
      <c r="T566" s="111" t="s">
        <v>32</v>
      </c>
    </row>
    <row r="567" spans="1:20" s="50" customFormat="1" ht="20.100000000000001" customHeight="1" x14ac:dyDescent="0.2">
      <c r="A567" s="95"/>
      <c r="B567" s="93"/>
      <c r="C567" s="96"/>
      <c r="D567" s="93"/>
      <c r="E567" s="93"/>
      <c r="F567" s="93"/>
      <c r="G567" s="110">
        <v>72284</v>
      </c>
      <c r="H567" s="94" t="s">
        <v>573</v>
      </c>
      <c r="I567" s="79" t="s">
        <v>484</v>
      </c>
      <c r="J567" s="66">
        <f>Tabel32[[#This Row],[Artikelnummer gAvilar]]</f>
        <v>72284</v>
      </c>
      <c r="K567" s="79" t="str">
        <f t="shared" si="77"/>
        <v>8718558722849</v>
      </c>
      <c r="L567" s="79">
        <v>8718558</v>
      </c>
      <c r="M567" s="79">
        <f t="shared" si="78"/>
        <v>33</v>
      </c>
      <c r="N567" s="79">
        <f t="shared" si="79"/>
        <v>99</v>
      </c>
      <c r="O567" s="79">
        <f t="shared" si="80"/>
        <v>32</v>
      </c>
      <c r="P567" s="79">
        <f t="shared" si="81"/>
        <v>131</v>
      </c>
      <c r="Q567" s="79">
        <f t="shared" si="82"/>
        <v>140</v>
      </c>
      <c r="R567" s="79">
        <f t="shared" si="83"/>
        <v>9</v>
      </c>
      <c r="S567" s="108">
        <v>447.53500000000003</v>
      </c>
      <c r="T567" s="111" t="s">
        <v>32</v>
      </c>
    </row>
    <row r="568" spans="1:20" s="50" customFormat="1" ht="20.100000000000001" customHeight="1" x14ac:dyDescent="0.2">
      <c r="A568" s="95"/>
      <c r="B568" s="93"/>
      <c r="C568" s="96"/>
      <c r="D568" s="93"/>
      <c r="E568" s="93"/>
      <c r="F568" s="93"/>
      <c r="G568" s="110">
        <v>72285</v>
      </c>
      <c r="H568" s="94" t="s">
        <v>574</v>
      </c>
      <c r="I568" s="79" t="s">
        <v>484</v>
      </c>
      <c r="J568" s="66">
        <f>Tabel32[[#This Row],[Artikelnummer gAvilar]]</f>
        <v>72285</v>
      </c>
      <c r="K568" s="79" t="str">
        <f t="shared" si="77"/>
        <v>8718558722856</v>
      </c>
      <c r="L568" s="79">
        <v>8718558</v>
      </c>
      <c r="M568" s="79">
        <f t="shared" si="78"/>
        <v>34</v>
      </c>
      <c r="N568" s="79">
        <f t="shared" si="79"/>
        <v>102</v>
      </c>
      <c r="O568" s="79">
        <f t="shared" si="80"/>
        <v>32</v>
      </c>
      <c r="P568" s="79">
        <f t="shared" si="81"/>
        <v>134</v>
      </c>
      <c r="Q568" s="79">
        <f t="shared" si="82"/>
        <v>140</v>
      </c>
      <c r="R568" s="79">
        <f t="shared" si="83"/>
        <v>6</v>
      </c>
      <c r="S568" s="108">
        <v>165.10900000000001</v>
      </c>
      <c r="T568" s="111" t="s">
        <v>32</v>
      </c>
    </row>
    <row r="569" spans="1:20" s="50" customFormat="1" ht="20.100000000000001" customHeight="1" x14ac:dyDescent="0.2">
      <c r="A569" s="95"/>
      <c r="B569" s="93"/>
      <c r="C569" s="96"/>
      <c r="D569" s="93"/>
      <c r="E569" s="93"/>
      <c r="F569" s="93"/>
      <c r="G569" s="110">
        <v>72195</v>
      </c>
      <c r="H569" s="94" t="s">
        <v>577</v>
      </c>
      <c r="I569" s="79" t="s">
        <v>484</v>
      </c>
      <c r="J569" s="66">
        <f>Tabel32[[#This Row],[Artikelnummer gAvilar]]</f>
        <v>72195</v>
      </c>
      <c r="K569" s="79" t="str">
        <f t="shared" si="77"/>
        <v>8718558721958</v>
      </c>
      <c r="L569" s="79">
        <v>8718558</v>
      </c>
      <c r="M569" s="79">
        <f t="shared" si="78"/>
        <v>33</v>
      </c>
      <c r="N569" s="79">
        <f t="shared" si="79"/>
        <v>99</v>
      </c>
      <c r="O569" s="79">
        <f t="shared" si="80"/>
        <v>33</v>
      </c>
      <c r="P569" s="79">
        <f t="shared" si="81"/>
        <v>132</v>
      </c>
      <c r="Q569" s="79">
        <f t="shared" si="82"/>
        <v>140</v>
      </c>
      <c r="R569" s="79">
        <f t="shared" si="83"/>
        <v>8</v>
      </c>
      <c r="S569" s="108">
        <v>89.094999999999999</v>
      </c>
      <c r="T569" s="109" t="s">
        <v>12</v>
      </c>
    </row>
    <row r="570" spans="1:20" s="50" customFormat="1" ht="20.100000000000001" customHeight="1" x14ac:dyDescent="0.2">
      <c r="A570" s="95"/>
      <c r="B570" s="93"/>
      <c r="C570" s="96"/>
      <c r="D570" s="93"/>
      <c r="E570" s="93"/>
      <c r="F570" s="93"/>
      <c r="G570" s="110">
        <v>73322</v>
      </c>
      <c r="H570" s="94" t="s">
        <v>578</v>
      </c>
      <c r="I570" s="79" t="s">
        <v>484</v>
      </c>
      <c r="J570" s="66">
        <f>Tabel32[[#This Row],[Artikelnummer gAvilar]]</f>
        <v>73322</v>
      </c>
      <c r="K570" s="79" t="str">
        <f t="shared" si="77"/>
        <v>8718558733227</v>
      </c>
      <c r="L570" s="79">
        <v>8718558</v>
      </c>
      <c r="M570" s="79">
        <f t="shared" si="78"/>
        <v>32</v>
      </c>
      <c r="N570" s="79">
        <f t="shared" si="79"/>
        <v>96</v>
      </c>
      <c r="O570" s="79">
        <f t="shared" si="80"/>
        <v>27</v>
      </c>
      <c r="P570" s="79">
        <f t="shared" si="81"/>
        <v>123</v>
      </c>
      <c r="Q570" s="79">
        <f t="shared" si="82"/>
        <v>130</v>
      </c>
      <c r="R570" s="79">
        <f t="shared" si="83"/>
        <v>7</v>
      </c>
      <c r="S570" s="108">
        <v>222.583</v>
      </c>
      <c r="T570" s="109" t="s">
        <v>12</v>
      </c>
    </row>
    <row r="571" spans="1:20" s="50" customFormat="1" ht="20.100000000000001" customHeight="1" x14ac:dyDescent="0.2">
      <c r="A571" s="95"/>
      <c r="B571" s="93"/>
      <c r="C571" s="96"/>
      <c r="D571" s="93"/>
      <c r="E571" s="93"/>
      <c r="F571" s="93"/>
      <c r="G571" s="112">
        <v>73364</v>
      </c>
      <c r="H571" s="94" t="s">
        <v>630</v>
      </c>
      <c r="I571" s="79" t="s">
        <v>484</v>
      </c>
      <c r="J571" s="66">
        <f>Tabel32[[#This Row],[Artikelnummer gAvilar]]</f>
        <v>73364</v>
      </c>
      <c r="K571" s="79" t="str">
        <f t="shared" si="77"/>
        <v>8718558733647</v>
      </c>
      <c r="L571" s="79">
        <v>8718558</v>
      </c>
      <c r="M571" s="79">
        <f t="shared" si="78"/>
        <v>34</v>
      </c>
      <c r="N571" s="79">
        <f t="shared" si="79"/>
        <v>102</v>
      </c>
      <c r="O571" s="79">
        <f t="shared" si="80"/>
        <v>31</v>
      </c>
      <c r="P571" s="79">
        <f t="shared" si="81"/>
        <v>133</v>
      </c>
      <c r="Q571" s="79">
        <f t="shared" si="82"/>
        <v>140</v>
      </c>
      <c r="R571" s="79">
        <f t="shared" si="83"/>
        <v>7</v>
      </c>
      <c r="S571" s="108">
        <v>520.15</v>
      </c>
      <c r="T571" s="111" t="s">
        <v>32</v>
      </c>
    </row>
    <row r="572" spans="1:20" s="50" customFormat="1" ht="20.100000000000001" customHeight="1" x14ac:dyDescent="0.2">
      <c r="A572" s="95"/>
      <c r="B572" s="93"/>
      <c r="C572" s="96"/>
      <c r="D572" s="93"/>
      <c r="E572" s="93"/>
      <c r="F572" s="93"/>
      <c r="G572" s="110">
        <v>73417</v>
      </c>
      <c r="H572" s="94" t="s">
        <v>616</v>
      </c>
      <c r="I572" s="79" t="s">
        <v>484</v>
      </c>
      <c r="J572" s="66">
        <f>Tabel32[[#This Row],[Artikelnummer gAvilar]]</f>
        <v>73417</v>
      </c>
      <c r="K572" s="79" t="str">
        <f t="shared" si="77"/>
        <v>8718558734170</v>
      </c>
      <c r="L572" s="79">
        <v>8718558</v>
      </c>
      <c r="M572" s="79">
        <f t="shared" si="78"/>
        <v>38</v>
      </c>
      <c r="N572" s="79">
        <f t="shared" si="79"/>
        <v>114</v>
      </c>
      <c r="O572" s="79">
        <f t="shared" si="80"/>
        <v>26</v>
      </c>
      <c r="P572" s="79">
        <f t="shared" si="81"/>
        <v>140</v>
      </c>
      <c r="Q572" s="79">
        <f t="shared" si="82"/>
        <v>140</v>
      </c>
      <c r="R572" s="79">
        <f t="shared" si="83"/>
        <v>0</v>
      </c>
      <c r="S572" s="108">
        <v>46.143999999999998</v>
      </c>
      <c r="T572" s="109" t="s">
        <v>12</v>
      </c>
    </row>
    <row r="573" spans="1:20" s="50" customFormat="1" ht="20.100000000000001" customHeight="1" x14ac:dyDescent="0.2">
      <c r="A573" s="98">
        <v>3700606</v>
      </c>
      <c r="B573" s="93">
        <v>3410010</v>
      </c>
      <c r="C573" s="99" t="s">
        <v>474</v>
      </c>
      <c r="D573" s="93" t="s">
        <v>256</v>
      </c>
      <c r="E573" s="93" t="s">
        <v>256</v>
      </c>
      <c r="F573" s="93" t="s">
        <v>256</v>
      </c>
      <c r="G573" s="110">
        <v>71694</v>
      </c>
      <c r="H573" s="94" t="s">
        <v>469</v>
      </c>
      <c r="I573" s="94" t="s">
        <v>484</v>
      </c>
      <c r="J573" s="66">
        <f>Tabel32[[#This Row],[Artikelnummer gAvilar]]</f>
        <v>71694</v>
      </c>
      <c r="K573" s="79" t="str">
        <f t="shared" si="77"/>
        <v>8718558716947</v>
      </c>
      <c r="L573" s="79">
        <v>8718558</v>
      </c>
      <c r="M573" s="79">
        <f t="shared" si="78"/>
        <v>37</v>
      </c>
      <c r="N573" s="79">
        <f t="shared" si="79"/>
        <v>111</v>
      </c>
      <c r="O573" s="79">
        <f t="shared" si="80"/>
        <v>32</v>
      </c>
      <c r="P573" s="79">
        <f t="shared" si="81"/>
        <v>143</v>
      </c>
      <c r="Q573" s="79">
        <f t="shared" si="82"/>
        <v>150</v>
      </c>
      <c r="R573" s="79">
        <f t="shared" si="83"/>
        <v>7</v>
      </c>
      <c r="S573" s="108">
        <v>61.284999999999997</v>
      </c>
      <c r="T573" s="109" t="s">
        <v>12</v>
      </c>
    </row>
    <row r="574" spans="1:20" s="50" customFormat="1" ht="20.100000000000001" customHeight="1" x14ac:dyDescent="0.2">
      <c r="A574" s="66" t="s">
        <v>256</v>
      </c>
      <c r="B574" s="87">
        <v>3410055</v>
      </c>
      <c r="C574" s="66" t="s">
        <v>256</v>
      </c>
      <c r="D574" s="66" t="s">
        <v>256</v>
      </c>
      <c r="E574" s="66" t="s">
        <v>256</v>
      </c>
      <c r="F574" s="66" t="s">
        <v>256</v>
      </c>
      <c r="G574" s="107">
        <v>72194</v>
      </c>
      <c r="H574" s="79" t="s">
        <v>623</v>
      </c>
      <c r="I574" s="79" t="s">
        <v>484</v>
      </c>
      <c r="J574" s="66">
        <f>Tabel32[[#This Row],[Artikelnummer gAvilar]]</f>
        <v>72194</v>
      </c>
      <c r="K574" s="79" t="str">
        <f t="shared" si="77"/>
        <v>8718558721941</v>
      </c>
      <c r="L574" s="79">
        <v>8718558</v>
      </c>
      <c r="M574" s="79">
        <f t="shared" si="78"/>
        <v>32</v>
      </c>
      <c r="N574" s="79">
        <f t="shared" si="79"/>
        <v>96</v>
      </c>
      <c r="O574" s="79">
        <f t="shared" si="80"/>
        <v>33</v>
      </c>
      <c r="P574" s="79">
        <f t="shared" si="81"/>
        <v>129</v>
      </c>
      <c r="Q574" s="79">
        <f t="shared" si="82"/>
        <v>130</v>
      </c>
      <c r="R574" s="79">
        <f t="shared" si="83"/>
        <v>1</v>
      </c>
      <c r="S574" s="108">
        <v>62.160499999999999</v>
      </c>
      <c r="T574" s="109" t="s">
        <v>12</v>
      </c>
    </row>
    <row r="575" spans="1:20" s="50" customFormat="1" ht="20.100000000000001" customHeight="1" x14ac:dyDescent="0.2">
      <c r="A575" s="95"/>
      <c r="B575" s="93"/>
      <c r="C575" s="96"/>
      <c r="D575" s="93"/>
      <c r="E575" s="93"/>
      <c r="F575" s="93"/>
      <c r="G575" s="110">
        <v>72286</v>
      </c>
      <c r="H575" s="94" t="s">
        <v>575</v>
      </c>
      <c r="I575" s="79" t="s">
        <v>484</v>
      </c>
      <c r="J575" s="66">
        <f>Tabel32[[#This Row],[Artikelnummer gAvilar]]</f>
        <v>72286</v>
      </c>
      <c r="K575" s="79" t="str">
        <f t="shared" si="77"/>
        <v>8718558722863</v>
      </c>
      <c r="L575" s="79">
        <v>8718558</v>
      </c>
      <c r="M575" s="79">
        <f t="shared" si="78"/>
        <v>35</v>
      </c>
      <c r="N575" s="79">
        <f t="shared" si="79"/>
        <v>105</v>
      </c>
      <c r="O575" s="79">
        <f t="shared" si="80"/>
        <v>32</v>
      </c>
      <c r="P575" s="79">
        <f t="shared" si="81"/>
        <v>137</v>
      </c>
      <c r="Q575" s="79">
        <f t="shared" si="82"/>
        <v>140</v>
      </c>
      <c r="R575" s="79">
        <f t="shared" si="83"/>
        <v>3</v>
      </c>
      <c r="S575" s="108">
        <v>590.19000000000005</v>
      </c>
      <c r="T575" s="111" t="s">
        <v>32</v>
      </c>
    </row>
    <row r="576" spans="1:20" s="50" customFormat="1" ht="20.100000000000001" customHeight="1" x14ac:dyDescent="0.2">
      <c r="A576" s="95"/>
      <c r="B576" s="93"/>
      <c r="C576" s="96"/>
      <c r="D576" s="93"/>
      <c r="E576" s="93"/>
      <c r="F576" s="93"/>
      <c r="G576" s="110">
        <v>72284</v>
      </c>
      <c r="H576" s="94" t="s">
        <v>573</v>
      </c>
      <c r="I576" s="79" t="s">
        <v>484</v>
      </c>
      <c r="J576" s="66">
        <f>Tabel32[[#This Row],[Artikelnummer gAvilar]]</f>
        <v>72284</v>
      </c>
      <c r="K576" s="79" t="str">
        <f t="shared" si="77"/>
        <v>8718558722849</v>
      </c>
      <c r="L576" s="79">
        <v>8718558</v>
      </c>
      <c r="M576" s="79">
        <f t="shared" si="78"/>
        <v>33</v>
      </c>
      <c r="N576" s="79">
        <f t="shared" si="79"/>
        <v>99</v>
      </c>
      <c r="O576" s="79">
        <f t="shared" si="80"/>
        <v>32</v>
      </c>
      <c r="P576" s="79">
        <f t="shared" si="81"/>
        <v>131</v>
      </c>
      <c r="Q576" s="79">
        <f t="shared" si="82"/>
        <v>140</v>
      </c>
      <c r="R576" s="79">
        <f t="shared" si="83"/>
        <v>9</v>
      </c>
      <c r="S576" s="108">
        <v>447.53500000000003</v>
      </c>
      <c r="T576" s="111" t="s">
        <v>32</v>
      </c>
    </row>
    <row r="577" spans="1:20" s="50" customFormat="1" ht="20.100000000000001" customHeight="1" x14ac:dyDescent="0.2">
      <c r="A577" s="95"/>
      <c r="B577" s="93"/>
      <c r="C577" s="96"/>
      <c r="D577" s="93"/>
      <c r="E577" s="93"/>
      <c r="F577" s="93"/>
      <c r="G577" s="110">
        <v>72285</v>
      </c>
      <c r="H577" s="94" t="s">
        <v>574</v>
      </c>
      <c r="I577" s="79" t="s">
        <v>484</v>
      </c>
      <c r="J577" s="66">
        <f>Tabel32[[#This Row],[Artikelnummer gAvilar]]</f>
        <v>72285</v>
      </c>
      <c r="K577" s="79" t="str">
        <f t="shared" si="77"/>
        <v>8718558722856</v>
      </c>
      <c r="L577" s="79">
        <v>8718558</v>
      </c>
      <c r="M577" s="79">
        <f t="shared" si="78"/>
        <v>34</v>
      </c>
      <c r="N577" s="79">
        <f t="shared" si="79"/>
        <v>102</v>
      </c>
      <c r="O577" s="79">
        <f t="shared" si="80"/>
        <v>32</v>
      </c>
      <c r="P577" s="79">
        <f t="shared" si="81"/>
        <v>134</v>
      </c>
      <c r="Q577" s="79">
        <f t="shared" si="82"/>
        <v>140</v>
      </c>
      <c r="R577" s="79">
        <f t="shared" si="83"/>
        <v>6</v>
      </c>
      <c r="S577" s="108">
        <v>165.10900000000001</v>
      </c>
      <c r="T577" s="111" t="s">
        <v>32</v>
      </c>
    </row>
    <row r="578" spans="1:20" s="50" customFormat="1" ht="20.100000000000001" customHeight="1" x14ac:dyDescent="0.2">
      <c r="A578" s="95"/>
      <c r="B578" s="93"/>
      <c r="C578" s="96"/>
      <c r="D578" s="93"/>
      <c r="E578" s="93"/>
      <c r="F578" s="93"/>
      <c r="G578" s="110">
        <v>72195</v>
      </c>
      <c r="H578" s="94" t="s">
        <v>577</v>
      </c>
      <c r="I578" s="79" t="s">
        <v>484</v>
      </c>
      <c r="J578" s="66">
        <f>Tabel32[[#This Row],[Artikelnummer gAvilar]]</f>
        <v>72195</v>
      </c>
      <c r="K578" s="79" t="str">
        <f t="shared" si="77"/>
        <v>8718558721958</v>
      </c>
      <c r="L578" s="79">
        <v>8718558</v>
      </c>
      <c r="M578" s="79">
        <f t="shared" si="78"/>
        <v>33</v>
      </c>
      <c r="N578" s="79">
        <f t="shared" si="79"/>
        <v>99</v>
      </c>
      <c r="O578" s="79">
        <f t="shared" si="80"/>
        <v>33</v>
      </c>
      <c r="P578" s="79">
        <f t="shared" si="81"/>
        <v>132</v>
      </c>
      <c r="Q578" s="79">
        <f t="shared" si="82"/>
        <v>140</v>
      </c>
      <c r="R578" s="79">
        <f t="shared" si="83"/>
        <v>8</v>
      </c>
      <c r="S578" s="108">
        <v>89.094999999999999</v>
      </c>
      <c r="T578" s="109" t="s">
        <v>12</v>
      </c>
    </row>
    <row r="579" spans="1:20" s="50" customFormat="1" ht="20.100000000000001" customHeight="1" x14ac:dyDescent="0.2">
      <c r="A579" s="95"/>
      <c r="B579" s="93"/>
      <c r="C579" s="96"/>
      <c r="D579" s="93"/>
      <c r="E579" s="93"/>
      <c r="F579" s="93"/>
      <c r="G579" s="110">
        <v>73322</v>
      </c>
      <c r="H579" s="94" t="s">
        <v>578</v>
      </c>
      <c r="I579" s="79" t="s">
        <v>484</v>
      </c>
      <c r="J579" s="66">
        <f>Tabel32[[#This Row],[Artikelnummer gAvilar]]</f>
        <v>73322</v>
      </c>
      <c r="K579" s="79" t="str">
        <f t="shared" si="77"/>
        <v>8718558733227</v>
      </c>
      <c r="L579" s="79">
        <v>8718558</v>
      </c>
      <c r="M579" s="79">
        <f t="shared" si="78"/>
        <v>32</v>
      </c>
      <c r="N579" s="79">
        <f t="shared" si="79"/>
        <v>96</v>
      </c>
      <c r="O579" s="79">
        <f t="shared" si="80"/>
        <v>27</v>
      </c>
      <c r="P579" s="79">
        <f t="shared" si="81"/>
        <v>123</v>
      </c>
      <c r="Q579" s="79">
        <f t="shared" si="82"/>
        <v>130</v>
      </c>
      <c r="R579" s="79">
        <f t="shared" si="83"/>
        <v>7</v>
      </c>
      <c r="S579" s="108">
        <v>222.583</v>
      </c>
      <c r="T579" s="109" t="s">
        <v>12</v>
      </c>
    </row>
    <row r="580" spans="1:20" s="50" customFormat="1" ht="20.100000000000001" customHeight="1" x14ac:dyDescent="0.2">
      <c r="A580" s="95"/>
      <c r="B580" s="93"/>
      <c r="C580" s="96"/>
      <c r="D580" s="93"/>
      <c r="E580" s="93"/>
      <c r="F580" s="93"/>
      <c r="G580" s="112">
        <v>73365</v>
      </c>
      <c r="H580" s="94" t="s">
        <v>631</v>
      </c>
      <c r="I580" s="79" t="s">
        <v>484</v>
      </c>
      <c r="J580" s="66">
        <f>Tabel32[[#This Row],[Artikelnummer gAvilar]]</f>
        <v>73365</v>
      </c>
      <c r="K580" s="79" t="str">
        <f t="shared" si="77"/>
        <v>8718558733654</v>
      </c>
      <c r="L580" s="79">
        <v>8718558</v>
      </c>
      <c r="M580" s="79">
        <f t="shared" si="78"/>
        <v>35</v>
      </c>
      <c r="N580" s="79">
        <f t="shared" si="79"/>
        <v>105</v>
      </c>
      <c r="O580" s="79">
        <f t="shared" si="80"/>
        <v>31</v>
      </c>
      <c r="P580" s="79">
        <f t="shared" si="81"/>
        <v>136</v>
      </c>
      <c r="Q580" s="79">
        <f t="shared" si="82"/>
        <v>140</v>
      </c>
      <c r="R580" s="79">
        <f t="shared" si="83"/>
        <v>4</v>
      </c>
      <c r="S580" s="108">
        <v>520.15</v>
      </c>
      <c r="T580" s="111" t="s">
        <v>32</v>
      </c>
    </row>
    <row r="581" spans="1:20" s="50" customFormat="1" ht="20.100000000000001" customHeight="1" x14ac:dyDescent="0.2">
      <c r="A581" s="95"/>
      <c r="B581" s="93"/>
      <c r="C581" s="96"/>
      <c r="D581" s="93"/>
      <c r="E581" s="93"/>
      <c r="F581" s="93"/>
      <c r="G581" s="110">
        <v>73418</v>
      </c>
      <c r="H581" s="94" t="s">
        <v>617</v>
      </c>
      <c r="I581" s="79" t="s">
        <v>484</v>
      </c>
      <c r="J581" s="66">
        <f>Tabel32[[#This Row],[Artikelnummer gAvilar]]</f>
        <v>73418</v>
      </c>
      <c r="K581" s="79" t="str">
        <f t="shared" si="77"/>
        <v>8718558734187</v>
      </c>
      <c r="L581" s="79">
        <v>8718558</v>
      </c>
      <c r="M581" s="79">
        <f t="shared" si="78"/>
        <v>39</v>
      </c>
      <c r="N581" s="79">
        <f t="shared" si="79"/>
        <v>117</v>
      </c>
      <c r="O581" s="79">
        <f t="shared" si="80"/>
        <v>26</v>
      </c>
      <c r="P581" s="79">
        <f t="shared" si="81"/>
        <v>143</v>
      </c>
      <c r="Q581" s="79">
        <f t="shared" si="82"/>
        <v>150</v>
      </c>
      <c r="R581" s="79">
        <f t="shared" si="83"/>
        <v>7</v>
      </c>
      <c r="S581" s="108">
        <v>73.027000000000001</v>
      </c>
      <c r="T581" s="109" t="s">
        <v>12</v>
      </c>
    </row>
    <row r="582" spans="1:20" s="50" customFormat="1" ht="20.100000000000001" customHeight="1" x14ac:dyDescent="0.2">
      <c r="A582" s="98">
        <v>3700606</v>
      </c>
      <c r="B582" s="93">
        <v>3410010</v>
      </c>
      <c r="C582" s="99" t="s">
        <v>474</v>
      </c>
      <c r="D582" s="93" t="s">
        <v>256</v>
      </c>
      <c r="E582" s="93" t="s">
        <v>256</v>
      </c>
      <c r="F582" s="93" t="s">
        <v>256</v>
      </c>
      <c r="G582" s="110">
        <v>71694</v>
      </c>
      <c r="H582" s="94" t="s">
        <v>469</v>
      </c>
      <c r="I582" s="94" t="s">
        <v>484</v>
      </c>
      <c r="J582" s="66">
        <f>Tabel32[[#This Row],[Artikelnummer gAvilar]]</f>
        <v>71694</v>
      </c>
      <c r="K582" s="79" t="str">
        <f t="shared" si="77"/>
        <v>8718558716947</v>
      </c>
      <c r="L582" s="79">
        <v>8718558</v>
      </c>
      <c r="M582" s="79">
        <f t="shared" si="78"/>
        <v>37</v>
      </c>
      <c r="N582" s="79">
        <f t="shared" si="79"/>
        <v>111</v>
      </c>
      <c r="O582" s="79">
        <f t="shared" si="80"/>
        <v>32</v>
      </c>
      <c r="P582" s="79">
        <f t="shared" si="81"/>
        <v>143</v>
      </c>
      <c r="Q582" s="79">
        <f t="shared" si="82"/>
        <v>150</v>
      </c>
      <c r="R582" s="79">
        <f t="shared" si="83"/>
        <v>7</v>
      </c>
      <c r="S582" s="108">
        <v>61.284999999999997</v>
      </c>
      <c r="T582" s="109" t="s">
        <v>12</v>
      </c>
    </row>
    <row r="583" spans="1:20" s="50" customFormat="1" ht="20.100000000000001" customHeight="1" x14ac:dyDescent="0.2">
      <c r="A583" s="66" t="s">
        <v>256</v>
      </c>
      <c r="B583" s="87">
        <v>3410055</v>
      </c>
      <c r="C583" s="66" t="s">
        <v>256</v>
      </c>
      <c r="D583" s="66" t="s">
        <v>256</v>
      </c>
      <c r="E583" s="66" t="s">
        <v>256</v>
      </c>
      <c r="F583" s="66" t="s">
        <v>256</v>
      </c>
      <c r="G583" s="107">
        <v>72194</v>
      </c>
      <c r="H583" s="79" t="s">
        <v>623</v>
      </c>
      <c r="I583" s="79" t="s">
        <v>484</v>
      </c>
      <c r="J583" s="66">
        <f>Tabel32[[#This Row],[Artikelnummer gAvilar]]</f>
        <v>72194</v>
      </c>
      <c r="K583" s="79" t="str">
        <f t="shared" si="77"/>
        <v>8718558721941</v>
      </c>
      <c r="L583" s="79">
        <v>8718558</v>
      </c>
      <c r="M583" s="79">
        <f t="shared" si="78"/>
        <v>32</v>
      </c>
      <c r="N583" s="79">
        <f t="shared" si="79"/>
        <v>96</v>
      </c>
      <c r="O583" s="79">
        <f t="shared" si="80"/>
        <v>33</v>
      </c>
      <c r="P583" s="79">
        <f t="shared" si="81"/>
        <v>129</v>
      </c>
      <c r="Q583" s="79">
        <f t="shared" si="82"/>
        <v>130</v>
      </c>
      <c r="R583" s="79">
        <f t="shared" si="83"/>
        <v>1</v>
      </c>
      <c r="S583" s="108">
        <v>62.160499999999999</v>
      </c>
      <c r="T583" s="109" t="s">
        <v>12</v>
      </c>
    </row>
    <row r="584" spans="1:20" s="50" customFormat="1" ht="20.100000000000001" customHeight="1" x14ac:dyDescent="0.2">
      <c r="A584" s="95"/>
      <c r="B584" s="93"/>
      <c r="C584" s="96"/>
      <c r="D584" s="93"/>
      <c r="E584" s="93"/>
      <c r="F584" s="93"/>
      <c r="G584" s="110">
        <v>72286</v>
      </c>
      <c r="H584" s="94" t="s">
        <v>575</v>
      </c>
      <c r="I584" s="79" t="s">
        <v>484</v>
      </c>
      <c r="J584" s="66">
        <f>Tabel32[[#This Row],[Artikelnummer gAvilar]]</f>
        <v>72286</v>
      </c>
      <c r="K584" s="79" t="str">
        <f t="shared" si="77"/>
        <v>8718558722863</v>
      </c>
      <c r="L584" s="79">
        <v>8718558</v>
      </c>
      <c r="M584" s="79">
        <f t="shared" si="78"/>
        <v>35</v>
      </c>
      <c r="N584" s="79">
        <f t="shared" si="79"/>
        <v>105</v>
      </c>
      <c r="O584" s="79">
        <f t="shared" si="80"/>
        <v>32</v>
      </c>
      <c r="P584" s="79">
        <f t="shared" si="81"/>
        <v>137</v>
      </c>
      <c r="Q584" s="79">
        <f t="shared" si="82"/>
        <v>140</v>
      </c>
      <c r="R584" s="79">
        <f t="shared" si="83"/>
        <v>3</v>
      </c>
      <c r="S584" s="108">
        <v>590.19000000000005</v>
      </c>
      <c r="T584" s="111" t="s">
        <v>32</v>
      </c>
    </row>
    <row r="585" spans="1:20" s="50" customFormat="1" ht="20.100000000000001" customHeight="1" x14ac:dyDescent="0.2">
      <c r="A585" s="95"/>
      <c r="B585" s="93"/>
      <c r="C585" s="96"/>
      <c r="D585" s="93"/>
      <c r="E585" s="93"/>
      <c r="F585" s="93"/>
      <c r="G585" s="110">
        <v>72284</v>
      </c>
      <c r="H585" s="94" t="s">
        <v>573</v>
      </c>
      <c r="I585" s="79" t="s">
        <v>484</v>
      </c>
      <c r="J585" s="66">
        <f>Tabel32[[#This Row],[Artikelnummer gAvilar]]</f>
        <v>72284</v>
      </c>
      <c r="K585" s="79" t="str">
        <f t="shared" si="77"/>
        <v>8718558722849</v>
      </c>
      <c r="L585" s="79">
        <v>8718558</v>
      </c>
      <c r="M585" s="79">
        <f t="shared" si="78"/>
        <v>33</v>
      </c>
      <c r="N585" s="79">
        <f t="shared" si="79"/>
        <v>99</v>
      </c>
      <c r="O585" s="79">
        <f t="shared" si="80"/>
        <v>32</v>
      </c>
      <c r="P585" s="79">
        <f t="shared" si="81"/>
        <v>131</v>
      </c>
      <c r="Q585" s="79">
        <f t="shared" si="82"/>
        <v>140</v>
      </c>
      <c r="R585" s="79">
        <f t="shared" si="83"/>
        <v>9</v>
      </c>
      <c r="S585" s="108">
        <v>447.53500000000003</v>
      </c>
      <c r="T585" s="111" t="s">
        <v>32</v>
      </c>
    </row>
    <row r="586" spans="1:20" s="50" customFormat="1" ht="20.100000000000001" customHeight="1" x14ac:dyDescent="0.2">
      <c r="A586" s="95"/>
      <c r="B586" s="93"/>
      <c r="C586" s="96"/>
      <c r="D586" s="93"/>
      <c r="E586" s="93"/>
      <c r="F586" s="93"/>
      <c r="G586" s="110">
        <v>72285</v>
      </c>
      <c r="H586" s="94" t="s">
        <v>574</v>
      </c>
      <c r="I586" s="79" t="s">
        <v>484</v>
      </c>
      <c r="J586" s="66">
        <f>Tabel32[[#This Row],[Artikelnummer gAvilar]]</f>
        <v>72285</v>
      </c>
      <c r="K586" s="79" t="str">
        <f t="shared" si="77"/>
        <v>8718558722856</v>
      </c>
      <c r="L586" s="79">
        <v>8718558</v>
      </c>
      <c r="M586" s="79">
        <f t="shared" si="78"/>
        <v>34</v>
      </c>
      <c r="N586" s="79">
        <f t="shared" si="79"/>
        <v>102</v>
      </c>
      <c r="O586" s="79">
        <f t="shared" si="80"/>
        <v>32</v>
      </c>
      <c r="P586" s="79">
        <f t="shared" si="81"/>
        <v>134</v>
      </c>
      <c r="Q586" s="79">
        <f t="shared" si="82"/>
        <v>140</v>
      </c>
      <c r="R586" s="79">
        <f t="shared" si="83"/>
        <v>6</v>
      </c>
      <c r="S586" s="108">
        <v>165.10900000000001</v>
      </c>
      <c r="T586" s="111" t="s">
        <v>32</v>
      </c>
    </row>
    <row r="587" spans="1:20" s="50" customFormat="1" ht="20.100000000000001" customHeight="1" x14ac:dyDescent="0.2">
      <c r="A587" s="95"/>
      <c r="B587" s="93"/>
      <c r="C587" s="96"/>
      <c r="D587" s="93"/>
      <c r="E587" s="93"/>
      <c r="F587" s="93"/>
      <c r="G587" s="110">
        <v>72195</v>
      </c>
      <c r="H587" s="94" t="s">
        <v>577</v>
      </c>
      <c r="I587" s="79" t="s">
        <v>484</v>
      </c>
      <c r="J587" s="66">
        <f>Tabel32[[#This Row],[Artikelnummer gAvilar]]</f>
        <v>72195</v>
      </c>
      <c r="K587" s="79" t="str">
        <f t="shared" si="77"/>
        <v>8718558721958</v>
      </c>
      <c r="L587" s="79">
        <v>8718558</v>
      </c>
      <c r="M587" s="79">
        <f t="shared" si="78"/>
        <v>33</v>
      </c>
      <c r="N587" s="79">
        <f t="shared" si="79"/>
        <v>99</v>
      </c>
      <c r="O587" s="79">
        <f t="shared" si="80"/>
        <v>33</v>
      </c>
      <c r="P587" s="79">
        <f t="shared" si="81"/>
        <v>132</v>
      </c>
      <c r="Q587" s="79">
        <f t="shared" si="82"/>
        <v>140</v>
      </c>
      <c r="R587" s="79">
        <f t="shared" si="83"/>
        <v>8</v>
      </c>
      <c r="S587" s="108">
        <v>89.094999999999999</v>
      </c>
      <c r="T587" s="109" t="s">
        <v>12</v>
      </c>
    </row>
    <row r="588" spans="1:20" s="50" customFormat="1" ht="20.100000000000001" customHeight="1" x14ac:dyDescent="0.2">
      <c r="A588" s="95"/>
      <c r="B588" s="93"/>
      <c r="C588" s="96"/>
      <c r="D588" s="93"/>
      <c r="E588" s="93"/>
      <c r="F588" s="93"/>
      <c r="G588" s="110">
        <v>73322</v>
      </c>
      <c r="H588" s="94" t="s">
        <v>578</v>
      </c>
      <c r="I588" s="79" t="s">
        <v>484</v>
      </c>
      <c r="J588" s="66">
        <f>Tabel32[[#This Row],[Artikelnummer gAvilar]]</f>
        <v>73322</v>
      </c>
      <c r="K588" s="79" t="str">
        <f t="shared" si="77"/>
        <v>8718558733227</v>
      </c>
      <c r="L588" s="79">
        <v>8718558</v>
      </c>
      <c r="M588" s="79">
        <f t="shared" si="78"/>
        <v>32</v>
      </c>
      <c r="N588" s="79">
        <f t="shared" si="79"/>
        <v>96</v>
      </c>
      <c r="O588" s="79">
        <f t="shared" si="80"/>
        <v>27</v>
      </c>
      <c r="P588" s="79">
        <f t="shared" si="81"/>
        <v>123</v>
      </c>
      <c r="Q588" s="79">
        <f t="shared" si="82"/>
        <v>130</v>
      </c>
      <c r="R588" s="79">
        <f t="shared" si="83"/>
        <v>7</v>
      </c>
      <c r="S588" s="108">
        <v>222.583</v>
      </c>
      <c r="T588" s="109" t="s">
        <v>12</v>
      </c>
    </row>
    <row r="589" spans="1:20" s="50" customFormat="1" ht="20.100000000000001" customHeight="1" x14ac:dyDescent="0.2">
      <c r="A589" s="95"/>
      <c r="B589" s="93"/>
      <c r="C589" s="96"/>
      <c r="D589" s="93"/>
      <c r="E589" s="93"/>
      <c r="F589" s="93"/>
      <c r="G589" s="112">
        <v>73366</v>
      </c>
      <c r="H589" s="94" t="s">
        <v>632</v>
      </c>
      <c r="I589" s="79" t="s">
        <v>484</v>
      </c>
      <c r="J589" s="66">
        <f>Tabel32[[#This Row],[Artikelnummer gAvilar]]</f>
        <v>73366</v>
      </c>
      <c r="K589" s="79" t="str">
        <f t="shared" si="77"/>
        <v>8718558733661</v>
      </c>
      <c r="L589" s="79">
        <v>8718558</v>
      </c>
      <c r="M589" s="79">
        <f t="shared" si="78"/>
        <v>36</v>
      </c>
      <c r="N589" s="79">
        <f t="shared" si="79"/>
        <v>108</v>
      </c>
      <c r="O589" s="79">
        <f t="shared" si="80"/>
        <v>31</v>
      </c>
      <c r="P589" s="79">
        <f t="shared" si="81"/>
        <v>139</v>
      </c>
      <c r="Q589" s="79">
        <f t="shared" si="82"/>
        <v>140</v>
      </c>
      <c r="R589" s="79">
        <f t="shared" si="83"/>
        <v>1</v>
      </c>
      <c r="S589" s="108">
        <v>718.94</v>
      </c>
      <c r="T589" s="111" t="s">
        <v>32</v>
      </c>
    </row>
    <row r="590" spans="1:20" s="50" customFormat="1" ht="20.100000000000001" customHeight="1" x14ac:dyDescent="0.2">
      <c r="A590" s="95"/>
      <c r="B590" s="93"/>
      <c r="C590" s="96"/>
      <c r="D590" s="93"/>
      <c r="E590" s="93"/>
      <c r="F590" s="93"/>
      <c r="G590" s="110">
        <v>73419</v>
      </c>
      <c r="H590" s="94" t="s">
        <v>618</v>
      </c>
      <c r="I590" s="79" t="s">
        <v>484</v>
      </c>
      <c r="J590" s="66">
        <f>Tabel32[[#This Row],[Artikelnummer gAvilar]]</f>
        <v>73419</v>
      </c>
      <c r="K590" s="79" t="str">
        <f t="shared" si="77"/>
        <v>8718558734194</v>
      </c>
      <c r="L590" s="79">
        <v>8718558</v>
      </c>
      <c r="M590" s="79">
        <f t="shared" si="78"/>
        <v>40</v>
      </c>
      <c r="N590" s="79">
        <f t="shared" si="79"/>
        <v>120</v>
      </c>
      <c r="O590" s="79">
        <f t="shared" si="80"/>
        <v>26</v>
      </c>
      <c r="P590" s="79">
        <f t="shared" si="81"/>
        <v>146</v>
      </c>
      <c r="Q590" s="79">
        <f t="shared" si="82"/>
        <v>150</v>
      </c>
      <c r="R590" s="79">
        <f t="shared" si="83"/>
        <v>4</v>
      </c>
      <c r="S590" s="108">
        <v>73.8</v>
      </c>
      <c r="T590" s="109" t="s">
        <v>12</v>
      </c>
    </row>
    <row r="591" spans="1:20" s="50" customFormat="1" ht="20.100000000000001" customHeight="1" x14ac:dyDescent="0.2">
      <c r="A591" s="98">
        <v>3700606</v>
      </c>
      <c r="B591" s="93">
        <v>3410010</v>
      </c>
      <c r="C591" s="99" t="s">
        <v>474</v>
      </c>
      <c r="D591" s="93" t="s">
        <v>256</v>
      </c>
      <c r="E591" s="93" t="s">
        <v>256</v>
      </c>
      <c r="F591" s="93" t="s">
        <v>256</v>
      </c>
      <c r="G591" s="110">
        <v>71694</v>
      </c>
      <c r="H591" s="94" t="s">
        <v>469</v>
      </c>
      <c r="I591" s="94" t="s">
        <v>484</v>
      </c>
      <c r="J591" s="66">
        <f>Tabel32[[#This Row],[Artikelnummer gAvilar]]</f>
        <v>71694</v>
      </c>
      <c r="K591" s="79" t="str">
        <f t="shared" si="77"/>
        <v>8718558716947</v>
      </c>
      <c r="L591" s="79">
        <v>8718558</v>
      </c>
      <c r="M591" s="79">
        <f t="shared" si="78"/>
        <v>37</v>
      </c>
      <c r="N591" s="79">
        <f t="shared" si="79"/>
        <v>111</v>
      </c>
      <c r="O591" s="79">
        <f t="shared" si="80"/>
        <v>32</v>
      </c>
      <c r="P591" s="79">
        <f t="shared" si="81"/>
        <v>143</v>
      </c>
      <c r="Q591" s="79">
        <f t="shared" si="82"/>
        <v>150</v>
      </c>
      <c r="R591" s="79">
        <f t="shared" si="83"/>
        <v>7</v>
      </c>
      <c r="S591" s="108">
        <v>61.284999999999997</v>
      </c>
      <c r="T591" s="109" t="s">
        <v>12</v>
      </c>
    </row>
    <row r="592" spans="1:20" s="50" customFormat="1" ht="20.100000000000001" customHeight="1" x14ac:dyDescent="0.2">
      <c r="A592" s="66" t="s">
        <v>256</v>
      </c>
      <c r="B592" s="87">
        <v>3410055</v>
      </c>
      <c r="C592" s="66" t="s">
        <v>256</v>
      </c>
      <c r="D592" s="66" t="s">
        <v>256</v>
      </c>
      <c r="E592" s="66" t="s">
        <v>256</v>
      </c>
      <c r="F592" s="66" t="s">
        <v>256</v>
      </c>
      <c r="G592" s="107">
        <v>72194</v>
      </c>
      <c r="H592" s="79" t="s">
        <v>623</v>
      </c>
      <c r="I592" s="79" t="s">
        <v>484</v>
      </c>
      <c r="J592" s="66">
        <f>Tabel32[[#This Row],[Artikelnummer gAvilar]]</f>
        <v>72194</v>
      </c>
      <c r="K592" s="79" t="str">
        <f t="shared" si="77"/>
        <v>8718558721941</v>
      </c>
      <c r="L592" s="79">
        <v>8718558</v>
      </c>
      <c r="M592" s="79">
        <f t="shared" si="78"/>
        <v>32</v>
      </c>
      <c r="N592" s="79">
        <f t="shared" si="79"/>
        <v>96</v>
      </c>
      <c r="O592" s="79">
        <f t="shared" si="80"/>
        <v>33</v>
      </c>
      <c r="P592" s="79">
        <f t="shared" si="81"/>
        <v>129</v>
      </c>
      <c r="Q592" s="79">
        <f t="shared" si="82"/>
        <v>130</v>
      </c>
      <c r="R592" s="79">
        <f t="shared" si="83"/>
        <v>1</v>
      </c>
      <c r="S592" s="108">
        <v>62.160499999999999</v>
      </c>
      <c r="T592" s="109" t="s">
        <v>12</v>
      </c>
    </row>
    <row r="593" spans="1:20" s="50" customFormat="1" ht="20.100000000000001" customHeight="1" x14ac:dyDescent="0.2">
      <c r="A593" s="95"/>
      <c r="B593" s="93"/>
      <c r="C593" s="96"/>
      <c r="D593" s="93"/>
      <c r="E593" s="93"/>
      <c r="F593" s="93"/>
      <c r="G593" s="110">
        <v>72286</v>
      </c>
      <c r="H593" s="94" t="s">
        <v>575</v>
      </c>
      <c r="I593" s="79" t="s">
        <v>484</v>
      </c>
      <c r="J593" s="66">
        <f>Tabel32[[#This Row],[Artikelnummer gAvilar]]</f>
        <v>72286</v>
      </c>
      <c r="K593" s="79" t="str">
        <f t="shared" si="77"/>
        <v>8718558722863</v>
      </c>
      <c r="L593" s="79">
        <v>8718558</v>
      </c>
      <c r="M593" s="79">
        <f t="shared" si="78"/>
        <v>35</v>
      </c>
      <c r="N593" s="79">
        <f t="shared" si="79"/>
        <v>105</v>
      </c>
      <c r="O593" s="79">
        <f t="shared" si="80"/>
        <v>32</v>
      </c>
      <c r="P593" s="79">
        <f t="shared" si="81"/>
        <v>137</v>
      </c>
      <c r="Q593" s="79">
        <f t="shared" si="82"/>
        <v>140</v>
      </c>
      <c r="R593" s="79">
        <f t="shared" si="83"/>
        <v>3</v>
      </c>
      <c r="S593" s="108">
        <v>590.19000000000005</v>
      </c>
      <c r="T593" s="111" t="s">
        <v>32</v>
      </c>
    </row>
    <row r="594" spans="1:20" s="50" customFormat="1" ht="20.100000000000001" customHeight="1" x14ac:dyDescent="0.2">
      <c r="A594" s="95"/>
      <c r="B594" s="93"/>
      <c r="C594" s="96"/>
      <c r="D594" s="93"/>
      <c r="E594" s="93"/>
      <c r="F594" s="93"/>
      <c r="G594" s="110">
        <v>72284</v>
      </c>
      <c r="H594" s="94" t="s">
        <v>573</v>
      </c>
      <c r="I594" s="79" t="s">
        <v>484</v>
      </c>
      <c r="J594" s="66">
        <f>Tabel32[[#This Row],[Artikelnummer gAvilar]]</f>
        <v>72284</v>
      </c>
      <c r="K594" s="79" t="str">
        <f t="shared" si="77"/>
        <v>8718558722849</v>
      </c>
      <c r="L594" s="79">
        <v>8718558</v>
      </c>
      <c r="M594" s="79">
        <f t="shared" si="78"/>
        <v>33</v>
      </c>
      <c r="N594" s="79">
        <f t="shared" si="79"/>
        <v>99</v>
      </c>
      <c r="O594" s="79">
        <f t="shared" si="80"/>
        <v>32</v>
      </c>
      <c r="P594" s="79">
        <f t="shared" si="81"/>
        <v>131</v>
      </c>
      <c r="Q594" s="79">
        <f t="shared" si="82"/>
        <v>140</v>
      </c>
      <c r="R594" s="79">
        <f t="shared" si="83"/>
        <v>9</v>
      </c>
      <c r="S594" s="108">
        <v>447.53500000000003</v>
      </c>
      <c r="T594" s="111" t="s">
        <v>32</v>
      </c>
    </row>
    <row r="595" spans="1:20" s="50" customFormat="1" ht="20.100000000000001" customHeight="1" x14ac:dyDescent="0.2">
      <c r="A595" s="95"/>
      <c r="B595" s="93"/>
      <c r="C595" s="96"/>
      <c r="D595" s="93"/>
      <c r="E595" s="93"/>
      <c r="F595" s="93"/>
      <c r="G595" s="110">
        <v>72285</v>
      </c>
      <c r="H595" s="94" t="s">
        <v>574</v>
      </c>
      <c r="I595" s="79" t="s">
        <v>484</v>
      </c>
      <c r="J595" s="66">
        <f>Tabel32[[#This Row],[Artikelnummer gAvilar]]</f>
        <v>72285</v>
      </c>
      <c r="K595" s="79" t="str">
        <f t="shared" si="77"/>
        <v>8718558722856</v>
      </c>
      <c r="L595" s="79">
        <v>8718558</v>
      </c>
      <c r="M595" s="79">
        <f t="shared" si="78"/>
        <v>34</v>
      </c>
      <c r="N595" s="79">
        <f t="shared" si="79"/>
        <v>102</v>
      </c>
      <c r="O595" s="79">
        <f t="shared" si="80"/>
        <v>32</v>
      </c>
      <c r="P595" s="79">
        <f t="shared" si="81"/>
        <v>134</v>
      </c>
      <c r="Q595" s="79">
        <f t="shared" si="82"/>
        <v>140</v>
      </c>
      <c r="R595" s="79">
        <f t="shared" si="83"/>
        <v>6</v>
      </c>
      <c r="S595" s="108">
        <v>165.10900000000001</v>
      </c>
      <c r="T595" s="111" t="s">
        <v>32</v>
      </c>
    </row>
    <row r="596" spans="1:20" s="50" customFormat="1" ht="20.100000000000001" customHeight="1" x14ac:dyDescent="0.2">
      <c r="A596" s="95"/>
      <c r="B596" s="93"/>
      <c r="C596" s="96"/>
      <c r="D596" s="93"/>
      <c r="E596" s="93"/>
      <c r="F596" s="93"/>
      <c r="G596" s="110">
        <v>72195</v>
      </c>
      <c r="H596" s="94" t="s">
        <v>577</v>
      </c>
      <c r="I596" s="79" t="s">
        <v>484</v>
      </c>
      <c r="J596" s="66">
        <f>Tabel32[[#This Row],[Artikelnummer gAvilar]]</f>
        <v>72195</v>
      </c>
      <c r="K596" s="79" t="str">
        <f t="shared" si="77"/>
        <v>8718558721958</v>
      </c>
      <c r="L596" s="79">
        <v>8718558</v>
      </c>
      <c r="M596" s="79">
        <f t="shared" si="78"/>
        <v>33</v>
      </c>
      <c r="N596" s="79">
        <f t="shared" si="79"/>
        <v>99</v>
      </c>
      <c r="O596" s="79">
        <f t="shared" si="80"/>
        <v>33</v>
      </c>
      <c r="P596" s="79">
        <f t="shared" si="81"/>
        <v>132</v>
      </c>
      <c r="Q596" s="79">
        <f t="shared" si="82"/>
        <v>140</v>
      </c>
      <c r="R596" s="79">
        <f t="shared" si="83"/>
        <v>8</v>
      </c>
      <c r="S596" s="108">
        <v>89.094999999999999</v>
      </c>
      <c r="T596" s="109" t="s">
        <v>12</v>
      </c>
    </row>
    <row r="597" spans="1:20" s="50" customFormat="1" ht="20.100000000000001" customHeight="1" x14ac:dyDescent="0.2">
      <c r="A597" s="95"/>
      <c r="B597" s="93"/>
      <c r="C597" s="96"/>
      <c r="D597" s="93"/>
      <c r="E597" s="93"/>
      <c r="F597" s="93"/>
      <c r="G597" s="110">
        <v>73322</v>
      </c>
      <c r="H597" s="94" t="s">
        <v>578</v>
      </c>
      <c r="I597" s="79" t="s">
        <v>484</v>
      </c>
      <c r="J597" s="66">
        <f>Tabel32[[#This Row],[Artikelnummer gAvilar]]</f>
        <v>73322</v>
      </c>
      <c r="K597" s="79" t="str">
        <f t="shared" ref="K597:K660" si="84">L597&amp;J597&amp;R597</f>
        <v>8718558733227</v>
      </c>
      <c r="L597" s="79">
        <v>8718558</v>
      </c>
      <c r="M597" s="79">
        <f t="shared" ref="M597:M660" si="85">(SUM(LEFT(J597,1),LEFT(J597,3),RIGHT(J597,1))-(10*(LEFT(J597,2)))+7+8+5)</f>
        <v>32</v>
      </c>
      <c r="N597" s="79">
        <f t="shared" ref="N597:N660" si="86">3*M597</f>
        <v>96</v>
      </c>
      <c r="O597" s="79">
        <f t="shared" ref="O597:O660" si="87">SUM(LEFT(J597,2)-(10*LEFT(J597,1)))+LEFT(J597,4)-(10*LEFT(J597,3))+8+1+5+8</f>
        <v>27</v>
      </c>
      <c r="P597" s="79">
        <f t="shared" ref="P597:P660" si="88">N597+O597</f>
        <v>123</v>
      </c>
      <c r="Q597" s="79">
        <f t="shared" ref="Q597:Q660" si="89">CEILING(P597,10)</f>
        <v>130</v>
      </c>
      <c r="R597" s="79">
        <f t="shared" ref="R597:R660" si="90">Q597-P597</f>
        <v>7</v>
      </c>
      <c r="S597" s="108">
        <v>222.583</v>
      </c>
      <c r="T597" s="109" t="s">
        <v>12</v>
      </c>
    </row>
    <row r="598" spans="1:20" s="50" customFormat="1" ht="20.100000000000001" customHeight="1" x14ac:dyDescent="0.2">
      <c r="A598" s="95"/>
      <c r="B598" s="93"/>
      <c r="C598" s="96"/>
      <c r="D598" s="93"/>
      <c r="E598" s="93"/>
      <c r="F598" s="93"/>
      <c r="G598" s="112">
        <v>73367</v>
      </c>
      <c r="H598" s="94" t="s">
        <v>633</v>
      </c>
      <c r="I598" s="79" t="s">
        <v>484</v>
      </c>
      <c r="J598" s="66">
        <f>Tabel32[[#This Row],[Artikelnummer gAvilar]]</f>
        <v>73367</v>
      </c>
      <c r="K598" s="79" t="str">
        <f t="shared" si="84"/>
        <v>8718558733678</v>
      </c>
      <c r="L598" s="79">
        <v>8718558</v>
      </c>
      <c r="M598" s="79">
        <f t="shared" si="85"/>
        <v>37</v>
      </c>
      <c r="N598" s="79">
        <f t="shared" si="86"/>
        <v>111</v>
      </c>
      <c r="O598" s="79">
        <f t="shared" si="87"/>
        <v>31</v>
      </c>
      <c r="P598" s="79">
        <f t="shared" si="88"/>
        <v>142</v>
      </c>
      <c r="Q598" s="79">
        <f t="shared" si="89"/>
        <v>150</v>
      </c>
      <c r="R598" s="79">
        <f t="shared" si="90"/>
        <v>8</v>
      </c>
      <c r="S598" s="108">
        <v>726.15</v>
      </c>
      <c r="T598" s="111" t="s">
        <v>32</v>
      </c>
    </row>
    <row r="599" spans="1:20" s="50" customFormat="1" ht="20.100000000000001" customHeight="1" x14ac:dyDescent="0.2">
      <c r="A599" s="95"/>
      <c r="B599" s="93"/>
      <c r="C599" s="96"/>
      <c r="D599" s="93"/>
      <c r="E599" s="93"/>
      <c r="F599" s="93"/>
      <c r="G599" s="110">
        <v>72223</v>
      </c>
      <c r="H599" s="94" t="s">
        <v>619</v>
      </c>
      <c r="I599" s="79" t="s">
        <v>484</v>
      </c>
      <c r="J599" s="66">
        <f>Tabel32[[#This Row],[Artikelnummer gAvilar]]</f>
        <v>72223</v>
      </c>
      <c r="K599" s="79" t="str">
        <f t="shared" si="84"/>
        <v>8718558722238</v>
      </c>
      <c r="L599" s="79">
        <v>8718558</v>
      </c>
      <c r="M599" s="79">
        <f t="shared" si="85"/>
        <v>32</v>
      </c>
      <c r="N599" s="79">
        <f t="shared" si="86"/>
        <v>96</v>
      </c>
      <c r="O599" s="79">
        <f t="shared" si="87"/>
        <v>26</v>
      </c>
      <c r="P599" s="79">
        <f t="shared" si="88"/>
        <v>122</v>
      </c>
      <c r="Q599" s="79">
        <f t="shared" si="89"/>
        <v>130</v>
      </c>
      <c r="R599" s="79">
        <f t="shared" si="90"/>
        <v>8</v>
      </c>
      <c r="S599" s="108">
        <v>73.078500000000005</v>
      </c>
      <c r="T599" s="109" t="s">
        <v>12</v>
      </c>
    </row>
    <row r="600" spans="1:20" s="50" customFormat="1" ht="20.100000000000001" customHeight="1" x14ac:dyDescent="0.2">
      <c r="A600" s="98">
        <v>3700606</v>
      </c>
      <c r="B600" s="93">
        <v>3410010</v>
      </c>
      <c r="C600" s="99" t="s">
        <v>474</v>
      </c>
      <c r="D600" s="93" t="s">
        <v>256</v>
      </c>
      <c r="E600" s="93" t="s">
        <v>256</v>
      </c>
      <c r="F600" s="93" t="s">
        <v>256</v>
      </c>
      <c r="G600" s="110">
        <v>71694</v>
      </c>
      <c r="H600" s="94" t="s">
        <v>469</v>
      </c>
      <c r="I600" s="94" t="s">
        <v>484</v>
      </c>
      <c r="J600" s="66">
        <f>Tabel32[[#This Row],[Artikelnummer gAvilar]]</f>
        <v>71694</v>
      </c>
      <c r="K600" s="79" t="str">
        <f t="shared" si="84"/>
        <v>8718558716947</v>
      </c>
      <c r="L600" s="79">
        <v>8718558</v>
      </c>
      <c r="M600" s="79">
        <f t="shared" si="85"/>
        <v>37</v>
      </c>
      <c r="N600" s="79">
        <f t="shared" si="86"/>
        <v>111</v>
      </c>
      <c r="O600" s="79">
        <f t="shared" si="87"/>
        <v>32</v>
      </c>
      <c r="P600" s="79">
        <f t="shared" si="88"/>
        <v>143</v>
      </c>
      <c r="Q600" s="79">
        <f t="shared" si="89"/>
        <v>150</v>
      </c>
      <c r="R600" s="79">
        <f t="shared" si="90"/>
        <v>7</v>
      </c>
      <c r="S600" s="108">
        <v>61.284999999999997</v>
      </c>
      <c r="T600" s="109" t="s">
        <v>12</v>
      </c>
    </row>
    <row r="601" spans="1:20" s="50" customFormat="1" ht="20.100000000000001" customHeight="1" x14ac:dyDescent="0.2">
      <c r="A601" s="66" t="s">
        <v>256</v>
      </c>
      <c r="B601" s="87">
        <v>3410055</v>
      </c>
      <c r="C601" s="66" t="s">
        <v>256</v>
      </c>
      <c r="D601" s="66" t="s">
        <v>256</v>
      </c>
      <c r="E601" s="66" t="s">
        <v>256</v>
      </c>
      <c r="F601" s="66" t="s">
        <v>256</v>
      </c>
      <c r="G601" s="107">
        <v>72194</v>
      </c>
      <c r="H601" s="79" t="s">
        <v>623</v>
      </c>
      <c r="I601" s="79" t="s">
        <v>484</v>
      </c>
      <c r="J601" s="66">
        <f>Tabel32[[#This Row],[Artikelnummer gAvilar]]</f>
        <v>72194</v>
      </c>
      <c r="K601" s="79" t="str">
        <f t="shared" si="84"/>
        <v>8718558721941</v>
      </c>
      <c r="L601" s="79">
        <v>8718558</v>
      </c>
      <c r="M601" s="79">
        <f t="shared" si="85"/>
        <v>32</v>
      </c>
      <c r="N601" s="79">
        <f t="shared" si="86"/>
        <v>96</v>
      </c>
      <c r="O601" s="79">
        <f t="shared" si="87"/>
        <v>33</v>
      </c>
      <c r="P601" s="79">
        <f t="shared" si="88"/>
        <v>129</v>
      </c>
      <c r="Q601" s="79">
        <f t="shared" si="89"/>
        <v>130</v>
      </c>
      <c r="R601" s="79">
        <f t="shared" si="90"/>
        <v>1</v>
      </c>
      <c r="S601" s="108">
        <v>62.160499999999999</v>
      </c>
      <c r="T601" s="109" t="s">
        <v>12</v>
      </c>
    </row>
    <row r="602" spans="1:20" s="50" customFormat="1" ht="20.100000000000001" customHeight="1" x14ac:dyDescent="0.2">
      <c r="A602" s="95"/>
      <c r="B602" s="93"/>
      <c r="C602" s="96"/>
      <c r="D602" s="93"/>
      <c r="E602" s="93"/>
      <c r="F602" s="93"/>
      <c r="G602" s="110">
        <v>72286</v>
      </c>
      <c r="H602" s="94" t="s">
        <v>575</v>
      </c>
      <c r="I602" s="79" t="s">
        <v>484</v>
      </c>
      <c r="J602" s="66">
        <f>Tabel32[[#This Row],[Artikelnummer gAvilar]]</f>
        <v>72286</v>
      </c>
      <c r="K602" s="79" t="str">
        <f t="shared" si="84"/>
        <v>8718558722863</v>
      </c>
      <c r="L602" s="79">
        <v>8718558</v>
      </c>
      <c r="M602" s="79">
        <f t="shared" si="85"/>
        <v>35</v>
      </c>
      <c r="N602" s="79">
        <f t="shared" si="86"/>
        <v>105</v>
      </c>
      <c r="O602" s="79">
        <f t="shared" si="87"/>
        <v>32</v>
      </c>
      <c r="P602" s="79">
        <f t="shared" si="88"/>
        <v>137</v>
      </c>
      <c r="Q602" s="79">
        <f t="shared" si="89"/>
        <v>140</v>
      </c>
      <c r="R602" s="79">
        <f t="shared" si="90"/>
        <v>3</v>
      </c>
      <c r="S602" s="108">
        <v>590.19000000000005</v>
      </c>
      <c r="T602" s="111" t="s">
        <v>32</v>
      </c>
    </row>
    <row r="603" spans="1:20" s="50" customFormat="1" ht="20.100000000000001" customHeight="1" x14ac:dyDescent="0.2">
      <c r="A603" s="95"/>
      <c r="B603" s="93"/>
      <c r="C603" s="96"/>
      <c r="D603" s="93"/>
      <c r="E603" s="93"/>
      <c r="F603" s="93"/>
      <c r="G603" s="110">
        <v>72284</v>
      </c>
      <c r="H603" s="94" t="s">
        <v>573</v>
      </c>
      <c r="I603" s="79" t="s">
        <v>484</v>
      </c>
      <c r="J603" s="66">
        <f>Tabel32[[#This Row],[Artikelnummer gAvilar]]</f>
        <v>72284</v>
      </c>
      <c r="K603" s="79" t="str">
        <f t="shared" si="84"/>
        <v>8718558722849</v>
      </c>
      <c r="L603" s="79">
        <v>8718558</v>
      </c>
      <c r="M603" s="79">
        <f t="shared" si="85"/>
        <v>33</v>
      </c>
      <c r="N603" s="79">
        <f t="shared" si="86"/>
        <v>99</v>
      </c>
      <c r="O603" s="79">
        <f t="shared" si="87"/>
        <v>32</v>
      </c>
      <c r="P603" s="79">
        <f t="shared" si="88"/>
        <v>131</v>
      </c>
      <c r="Q603" s="79">
        <f t="shared" si="89"/>
        <v>140</v>
      </c>
      <c r="R603" s="79">
        <f t="shared" si="90"/>
        <v>9</v>
      </c>
      <c r="S603" s="108">
        <v>447.53500000000003</v>
      </c>
      <c r="T603" s="111" t="s">
        <v>32</v>
      </c>
    </row>
    <row r="604" spans="1:20" s="50" customFormat="1" ht="20.100000000000001" customHeight="1" x14ac:dyDescent="0.2">
      <c r="A604" s="95"/>
      <c r="B604" s="93"/>
      <c r="C604" s="96"/>
      <c r="D604" s="93"/>
      <c r="E604" s="93"/>
      <c r="F604" s="93"/>
      <c r="G604" s="110">
        <v>72285</v>
      </c>
      <c r="H604" s="94" t="s">
        <v>574</v>
      </c>
      <c r="I604" s="79" t="s">
        <v>484</v>
      </c>
      <c r="J604" s="66">
        <f>Tabel32[[#This Row],[Artikelnummer gAvilar]]</f>
        <v>72285</v>
      </c>
      <c r="K604" s="79" t="str">
        <f t="shared" si="84"/>
        <v>8718558722856</v>
      </c>
      <c r="L604" s="79">
        <v>8718558</v>
      </c>
      <c r="M604" s="79">
        <f t="shared" si="85"/>
        <v>34</v>
      </c>
      <c r="N604" s="79">
        <f t="shared" si="86"/>
        <v>102</v>
      </c>
      <c r="O604" s="79">
        <f t="shared" si="87"/>
        <v>32</v>
      </c>
      <c r="P604" s="79">
        <f t="shared" si="88"/>
        <v>134</v>
      </c>
      <c r="Q604" s="79">
        <f t="shared" si="89"/>
        <v>140</v>
      </c>
      <c r="R604" s="79">
        <f t="shared" si="90"/>
        <v>6</v>
      </c>
      <c r="S604" s="108">
        <v>165.10900000000001</v>
      </c>
      <c r="T604" s="111" t="s">
        <v>32</v>
      </c>
    </row>
    <row r="605" spans="1:20" s="50" customFormat="1" ht="20.100000000000001" customHeight="1" x14ac:dyDescent="0.2">
      <c r="A605" s="95"/>
      <c r="B605" s="93"/>
      <c r="C605" s="96"/>
      <c r="D605" s="93"/>
      <c r="E605" s="93"/>
      <c r="F605" s="93"/>
      <c r="G605" s="110">
        <v>72195</v>
      </c>
      <c r="H605" s="94" t="s">
        <v>577</v>
      </c>
      <c r="I605" s="79" t="s">
        <v>484</v>
      </c>
      <c r="J605" s="66">
        <f>Tabel32[[#This Row],[Artikelnummer gAvilar]]</f>
        <v>72195</v>
      </c>
      <c r="K605" s="79" t="str">
        <f t="shared" si="84"/>
        <v>8718558721958</v>
      </c>
      <c r="L605" s="79">
        <v>8718558</v>
      </c>
      <c r="M605" s="79">
        <f t="shared" si="85"/>
        <v>33</v>
      </c>
      <c r="N605" s="79">
        <f t="shared" si="86"/>
        <v>99</v>
      </c>
      <c r="O605" s="79">
        <f t="shared" si="87"/>
        <v>33</v>
      </c>
      <c r="P605" s="79">
        <f t="shared" si="88"/>
        <v>132</v>
      </c>
      <c r="Q605" s="79">
        <f t="shared" si="89"/>
        <v>140</v>
      </c>
      <c r="R605" s="79">
        <f t="shared" si="90"/>
        <v>8</v>
      </c>
      <c r="S605" s="108">
        <v>89.094999999999999</v>
      </c>
      <c r="T605" s="109" t="s">
        <v>12</v>
      </c>
    </row>
    <row r="606" spans="1:20" s="50" customFormat="1" ht="20.100000000000001" customHeight="1" x14ac:dyDescent="0.2">
      <c r="A606" s="95"/>
      <c r="B606" s="93"/>
      <c r="C606" s="96"/>
      <c r="D606" s="93"/>
      <c r="E606" s="93"/>
      <c r="F606" s="93"/>
      <c r="G606" s="110">
        <v>73322</v>
      </c>
      <c r="H606" s="94" t="s">
        <v>578</v>
      </c>
      <c r="I606" s="79" t="s">
        <v>484</v>
      </c>
      <c r="J606" s="66">
        <f>Tabel32[[#This Row],[Artikelnummer gAvilar]]</f>
        <v>73322</v>
      </c>
      <c r="K606" s="79" t="str">
        <f t="shared" si="84"/>
        <v>8718558733227</v>
      </c>
      <c r="L606" s="79">
        <v>8718558</v>
      </c>
      <c r="M606" s="79">
        <f t="shared" si="85"/>
        <v>32</v>
      </c>
      <c r="N606" s="79">
        <f t="shared" si="86"/>
        <v>96</v>
      </c>
      <c r="O606" s="79">
        <f t="shared" si="87"/>
        <v>27</v>
      </c>
      <c r="P606" s="79">
        <f t="shared" si="88"/>
        <v>123</v>
      </c>
      <c r="Q606" s="79">
        <f t="shared" si="89"/>
        <v>130</v>
      </c>
      <c r="R606" s="79">
        <f t="shared" si="90"/>
        <v>7</v>
      </c>
      <c r="S606" s="108">
        <v>222.583</v>
      </c>
      <c r="T606" s="109" t="s">
        <v>12</v>
      </c>
    </row>
    <row r="607" spans="1:20" s="50" customFormat="1" ht="20.100000000000001" customHeight="1" x14ac:dyDescent="0.2">
      <c r="A607" s="95"/>
      <c r="B607" s="93"/>
      <c r="C607" s="96"/>
      <c r="D607" s="93"/>
      <c r="E607" s="93"/>
      <c r="F607" s="93"/>
      <c r="G607" s="112">
        <v>73368</v>
      </c>
      <c r="H607" s="94" t="s">
        <v>634</v>
      </c>
      <c r="I607" s="79" t="s">
        <v>484</v>
      </c>
      <c r="J607" s="66">
        <f>Tabel32[[#This Row],[Artikelnummer gAvilar]]</f>
        <v>73368</v>
      </c>
      <c r="K607" s="79" t="str">
        <f t="shared" si="84"/>
        <v>8718558733685</v>
      </c>
      <c r="L607" s="79">
        <v>8718558</v>
      </c>
      <c r="M607" s="79">
        <f t="shared" si="85"/>
        <v>38</v>
      </c>
      <c r="N607" s="79">
        <f t="shared" si="86"/>
        <v>114</v>
      </c>
      <c r="O607" s="79">
        <f t="shared" si="87"/>
        <v>31</v>
      </c>
      <c r="P607" s="79">
        <f t="shared" si="88"/>
        <v>145</v>
      </c>
      <c r="Q607" s="79">
        <f t="shared" si="89"/>
        <v>150</v>
      </c>
      <c r="R607" s="79">
        <f t="shared" si="90"/>
        <v>5</v>
      </c>
      <c r="S607" s="108">
        <v>833.27</v>
      </c>
      <c r="T607" s="111" t="s">
        <v>32</v>
      </c>
    </row>
    <row r="608" spans="1:20" s="50" customFormat="1" ht="20.100000000000001" customHeight="1" x14ac:dyDescent="0.2">
      <c r="A608" s="95"/>
      <c r="B608" s="93"/>
      <c r="C608" s="96"/>
      <c r="D608" s="93"/>
      <c r="E608" s="93"/>
      <c r="F608" s="93"/>
      <c r="G608" s="110">
        <v>71885</v>
      </c>
      <c r="H608" s="94" t="s">
        <v>620</v>
      </c>
      <c r="I608" s="79" t="s">
        <v>484</v>
      </c>
      <c r="J608" s="66">
        <f>Tabel32[[#This Row],[Artikelnummer gAvilar]]</f>
        <v>71885</v>
      </c>
      <c r="K608" s="79" t="str">
        <f t="shared" si="84"/>
        <v>8718558718859</v>
      </c>
      <c r="L608" s="79">
        <v>8718558</v>
      </c>
      <c r="M608" s="79">
        <f t="shared" si="85"/>
        <v>40</v>
      </c>
      <c r="N608" s="79">
        <f t="shared" si="86"/>
        <v>120</v>
      </c>
      <c r="O608" s="79">
        <f t="shared" si="87"/>
        <v>31</v>
      </c>
      <c r="P608" s="79">
        <f t="shared" si="88"/>
        <v>151</v>
      </c>
      <c r="Q608" s="79">
        <f t="shared" si="89"/>
        <v>160</v>
      </c>
      <c r="R608" s="79">
        <f t="shared" si="90"/>
        <v>9</v>
      </c>
      <c r="S608" s="108">
        <v>99.91</v>
      </c>
      <c r="T608" s="109" t="s">
        <v>12</v>
      </c>
    </row>
    <row r="609" spans="1:20" s="50" customFormat="1" ht="20.100000000000001" customHeight="1" x14ac:dyDescent="0.2">
      <c r="A609" s="98">
        <v>3700606</v>
      </c>
      <c r="B609" s="93">
        <v>3410010</v>
      </c>
      <c r="C609" s="99" t="s">
        <v>474</v>
      </c>
      <c r="D609" s="93" t="s">
        <v>256</v>
      </c>
      <c r="E609" s="93" t="s">
        <v>256</v>
      </c>
      <c r="F609" s="93" t="s">
        <v>256</v>
      </c>
      <c r="G609" s="110">
        <v>71694</v>
      </c>
      <c r="H609" s="94" t="s">
        <v>469</v>
      </c>
      <c r="I609" s="94" t="s">
        <v>484</v>
      </c>
      <c r="J609" s="66">
        <f>Tabel32[[#This Row],[Artikelnummer gAvilar]]</f>
        <v>71694</v>
      </c>
      <c r="K609" s="79" t="str">
        <f t="shared" si="84"/>
        <v>8718558716947</v>
      </c>
      <c r="L609" s="79">
        <v>8718558</v>
      </c>
      <c r="M609" s="79">
        <f t="shared" si="85"/>
        <v>37</v>
      </c>
      <c r="N609" s="79">
        <f t="shared" si="86"/>
        <v>111</v>
      </c>
      <c r="O609" s="79">
        <f t="shared" si="87"/>
        <v>32</v>
      </c>
      <c r="P609" s="79">
        <f t="shared" si="88"/>
        <v>143</v>
      </c>
      <c r="Q609" s="79">
        <f t="shared" si="89"/>
        <v>150</v>
      </c>
      <c r="R609" s="79">
        <f t="shared" si="90"/>
        <v>7</v>
      </c>
      <c r="S609" s="108">
        <v>61.284999999999997</v>
      </c>
      <c r="T609" s="109" t="s">
        <v>12</v>
      </c>
    </row>
    <row r="610" spans="1:20" s="50" customFormat="1" ht="20.100000000000001" customHeight="1" x14ac:dyDescent="0.2">
      <c r="A610" s="66" t="s">
        <v>256</v>
      </c>
      <c r="B610" s="87">
        <v>3410055</v>
      </c>
      <c r="C610" s="66" t="s">
        <v>256</v>
      </c>
      <c r="D610" s="66" t="s">
        <v>256</v>
      </c>
      <c r="E610" s="66" t="s">
        <v>256</v>
      </c>
      <c r="F610" s="66" t="s">
        <v>256</v>
      </c>
      <c r="G610" s="107">
        <v>72194</v>
      </c>
      <c r="H610" s="79" t="s">
        <v>623</v>
      </c>
      <c r="I610" s="79" t="s">
        <v>484</v>
      </c>
      <c r="J610" s="66">
        <f>Tabel32[[#This Row],[Artikelnummer gAvilar]]</f>
        <v>72194</v>
      </c>
      <c r="K610" s="79" t="str">
        <f t="shared" si="84"/>
        <v>8718558721941</v>
      </c>
      <c r="L610" s="79">
        <v>8718558</v>
      </c>
      <c r="M610" s="79">
        <f t="shared" si="85"/>
        <v>32</v>
      </c>
      <c r="N610" s="79">
        <f t="shared" si="86"/>
        <v>96</v>
      </c>
      <c r="O610" s="79">
        <f t="shared" si="87"/>
        <v>33</v>
      </c>
      <c r="P610" s="79">
        <f t="shared" si="88"/>
        <v>129</v>
      </c>
      <c r="Q610" s="79">
        <f t="shared" si="89"/>
        <v>130</v>
      </c>
      <c r="R610" s="79">
        <f t="shared" si="90"/>
        <v>1</v>
      </c>
      <c r="S610" s="108">
        <v>62.160499999999999</v>
      </c>
      <c r="T610" s="109" t="s">
        <v>12</v>
      </c>
    </row>
    <row r="611" spans="1:20" s="50" customFormat="1" ht="20.100000000000001" customHeight="1" x14ac:dyDescent="0.2">
      <c r="A611" s="95"/>
      <c r="B611" s="93"/>
      <c r="C611" s="96"/>
      <c r="D611" s="93"/>
      <c r="E611" s="93"/>
      <c r="F611" s="93"/>
      <c r="G611" s="110">
        <v>72286</v>
      </c>
      <c r="H611" s="94" t="s">
        <v>575</v>
      </c>
      <c r="I611" s="79" t="s">
        <v>484</v>
      </c>
      <c r="J611" s="66">
        <f>Tabel32[[#This Row],[Artikelnummer gAvilar]]</f>
        <v>72286</v>
      </c>
      <c r="K611" s="79" t="str">
        <f t="shared" si="84"/>
        <v>8718558722863</v>
      </c>
      <c r="L611" s="79">
        <v>8718558</v>
      </c>
      <c r="M611" s="79">
        <f t="shared" si="85"/>
        <v>35</v>
      </c>
      <c r="N611" s="79">
        <f t="shared" si="86"/>
        <v>105</v>
      </c>
      <c r="O611" s="79">
        <f t="shared" si="87"/>
        <v>32</v>
      </c>
      <c r="P611" s="79">
        <f t="shared" si="88"/>
        <v>137</v>
      </c>
      <c r="Q611" s="79">
        <f t="shared" si="89"/>
        <v>140</v>
      </c>
      <c r="R611" s="79">
        <f t="shared" si="90"/>
        <v>3</v>
      </c>
      <c r="S611" s="108">
        <v>590.19000000000005</v>
      </c>
      <c r="T611" s="111" t="s">
        <v>32</v>
      </c>
    </row>
    <row r="612" spans="1:20" s="50" customFormat="1" ht="20.100000000000001" customHeight="1" x14ac:dyDescent="0.2">
      <c r="A612" s="95"/>
      <c r="B612" s="93"/>
      <c r="C612" s="96"/>
      <c r="D612" s="93"/>
      <c r="E612" s="93"/>
      <c r="F612" s="93"/>
      <c r="G612" s="110">
        <v>72284</v>
      </c>
      <c r="H612" s="94" t="s">
        <v>573</v>
      </c>
      <c r="I612" s="79" t="s">
        <v>484</v>
      </c>
      <c r="J612" s="66">
        <f>Tabel32[[#This Row],[Artikelnummer gAvilar]]</f>
        <v>72284</v>
      </c>
      <c r="K612" s="79" t="str">
        <f t="shared" si="84"/>
        <v>8718558722849</v>
      </c>
      <c r="L612" s="79">
        <v>8718558</v>
      </c>
      <c r="M612" s="79">
        <f t="shared" si="85"/>
        <v>33</v>
      </c>
      <c r="N612" s="79">
        <f t="shared" si="86"/>
        <v>99</v>
      </c>
      <c r="O612" s="79">
        <f t="shared" si="87"/>
        <v>32</v>
      </c>
      <c r="P612" s="79">
        <f t="shared" si="88"/>
        <v>131</v>
      </c>
      <c r="Q612" s="79">
        <f t="shared" si="89"/>
        <v>140</v>
      </c>
      <c r="R612" s="79">
        <f t="shared" si="90"/>
        <v>9</v>
      </c>
      <c r="S612" s="108">
        <v>447.53500000000003</v>
      </c>
      <c r="T612" s="111" t="s">
        <v>32</v>
      </c>
    </row>
    <row r="613" spans="1:20" s="50" customFormat="1" ht="20.100000000000001" customHeight="1" x14ac:dyDescent="0.2">
      <c r="A613" s="95"/>
      <c r="B613" s="93"/>
      <c r="C613" s="96"/>
      <c r="D613" s="93"/>
      <c r="E613" s="93"/>
      <c r="F613" s="93"/>
      <c r="G613" s="110">
        <v>72285</v>
      </c>
      <c r="H613" s="94" t="s">
        <v>574</v>
      </c>
      <c r="I613" s="79" t="s">
        <v>484</v>
      </c>
      <c r="J613" s="66">
        <f>Tabel32[[#This Row],[Artikelnummer gAvilar]]</f>
        <v>72285</v>
      </c>
      <c r="K613" s="79" t="str">
        <f t="shared" si="84"/>
        <v>8718558722856</v>
      </c>
      <c r="L613" s="79">
        <v>8718558</v>
      </c>
      <c r="M613" s="79">
        <f t="shared" si="85"/>
        <v>34</v>
      </c>
      <c r="N613" s="79">
        <f t="shared" si="86"/>
        <v>102</v>
      </c>
      <c r="O613" s="79">
        <f t="shared" si="87"/>
        <v>32</v>
      </c>
      <c r="P613" s="79">
        <f t="shared" si="88"/>
        <v>134</v>
      </c>
      <c r="Q613" s="79">
        <f t="shared" si="89"/>
        <v>140</v>
      </c>
      <c r="R613" s="79">
        <f t="shared" si="90"/>
        <v>6</v>
      </c>
      <c r="S613" s="108">
        <v>165.10900000000001</v>
      </c>
      <c r="T613" s="111" t="s">
        <v>32</v>
      </c>
    </row>
    <row r="614" spans="1:20" s="50" customFormat="1" ht="20.100000000000001" customHeight="1" x14ac:dyDescent="0.2">
      <c r="A614" s="95"/>
      <c r="B614" s="93"/>
      <c r="C614" s="96"/>
      <c r="D614" s="93"/>
      <c r="E614" s="93"/>
      <c r="F614" s="93"/>
      <c r="G614" s="110">
        <v>72195</v>
      </c>
      <c r="H614" s="94" t="s">
        <v>577</v>
      </c>
      <c r="I614" s="79" t="s">
        <v>484</v>
      </c>
      <c r="J614" s="66">
        <f>Tabel32[[#This Row],[Artikelnummer gAvilar]]</f>
        <v>72195</v>
      </c>
      <c r="K614" s="79" t="str">
        <f t="shared" si="84"/>
        <v>8718558721958</v>
      </c>
      <c r="L614" s="79">
        <v>8718558</v>
      </c>
      <c r="M614" s="79">
        <f t="shared" si="85"/>
        <v>33</v>
      </c>
      <c r="N614" s="79">
        <f t="shared" si="86"/>
        <v>99</v>
      </c>
      <c r="O614" s="79">
        <f t="shared" si="87"/>
        <v>33</v>
      </c>
      <c r="P614" s="79">
        <f t="shared" si="88"/>
        <v>132</v>
      </c>
      <c r="Q614" s="79">
        <f t="shared" si="89"/>
        <v>140</v>
      </c>
      <c r="R614" s="79">
        <f t="shared" si="90"/>
        <v>8</v>
      </c>
      <c r="S614" s="108">
        <v>89.094999999999999</v>
      </c>
      <c r="T614" s="109" t="s">
        <v>12</v>
      </c>
    </row>
    <row r="615" spans="1:20" s="50" customFormat="1" ht="20.100000000000001" customHeight="1" x14ac:dyDescent="0.2">
      <c r="A615" s="95"/>
      <c r="B615" s="93"/>
      <c r="C615" s="96"/>
      <c r="D615" s="93"/>
      <c r="E615" s="93"/>
      <c r="F615" s="93"/>
      <c r="G615" s="110">
        <v>73322</v>
      </c>
      <c r="H615" s="94" t="s">
        <v>578</v>
      </c>
      <c r="I615" s="79" t="s">
        <v>484</v>
      </c>
      <c r="J615" s="66">
        <f>Tabel32[[#This Row],[Artikelnummer gAvilar]]</f>
        <v>73322</v>
      </c>
      <c r="K615" s="79" t="str">
        <f t="shared" si="84"/>
        <v>8718558733227</v>
      </c>
      <c r="L615" s="79">
        <v>8718558</v>
      </c>
      <c r="M615" s="79">
        <f t="shared" si="85"/>
        <v>32</v>
      </c>
      <c r="N615" s="79">
        <f t="shared" si="86"/>
        <v>96</v>
      </c>
      <c r="O615" s="79">
        <f t="shared" si="87"/>
        <v>27</v>
      </c>
      <c r="P615" s="79">
        <f t="shared" si="88"/>
        <v>123</v>
      </c>
      <c r="Q615" s="79">
        <f t="shared" si="89"/>
        <v>130</v>
      </c>
      <c r="R615" s="79">
        <f t="shared" si="90"/>
        <v>7</v>
      </c>
      <c r="S615" s="108">
        <v>222.583</v>
      </c>
      <c r="T615" s="109" t="s">
        <v>12</v>
      </c>
    </row>
    <row r="616" spans="1:20" s="50" customFormat="1" ht="20.100000000000001" customHeight="1" x14ac:dyDescent="0.2">
      <c r="A616" s="95"/>
      <c r="B616" s="93"/>
      <c r="C616" s="96"/>
      <c r="D616" s="93"/>
      <c r="E616" s="93"/>
      <c r="F616" s="93"/>
      <c r="G616" s="112">
        <v>73369</v>
      </c>
      <c r="H616" s="94" t="s">
        <v>635</v>
      </c>
      <c r="I616" s="79" t="s">
        <v>484</v>
      </c>
      <c r="J616" s="66">
        <f>Tabel32[[#This Row],[Artikelnummer gAvilar]]</f>
        <v>73369</v>
      </c>
      <c r="K616" s="79" t="str">
        <f t="shared" si="84"/>
        <v>8718558733692</v>
      </c>
      <c r="L616" s="79">
        <v>8718558</v>
      </c>
      <c r="M616" s="79">
        <f t="shared" si="85"/>
        <v>39</v>
      </c>
      <c r="N616" s="79">
        <f t="shared" si="86"/>
        <v>117</v>
      </c>
      <c r="O616" s="79">
        <f t="shared" si="87"/>
        <v>31</v>
      </c>
      <c r="P616" s="79">
        <f t="shared" si="88"/>
        <v>148</v>
      </c>
      <c r="Q616" s="79">
        <f t="shared" si="89"/>
        <v>150</v>
      </c>
      <c r="R616" s="79">
        <f t="shared" si="90"/>
        <v>2</v>
      </c>
      <c r="S616" s="108">
        <v>1375</v>
      </c>
      <c r="T616" s="111" t="s">
        <v>32</v>
      </c>
    </row>
    <row r="617" spans="1:20" s="50" customFormat="1" ht="20.100000000000001" customHeight="1" x14ac:dyDescent="0.2">
      <c r="A617" s="95"/>
      <c r="B617" s="93"/>
      <c r="C617" s="96"/>
      <c r="D617" s="93"/>
      <c r="E617" s="93"/>
      <c r="F617" s="93"/>
      <c r="G617" s="110">
        <v>71880</v>
      </c>
      <c r="H617" s="94" t="s">
        <v>621</v>
      </c>
      <c r="I617" s="79" t="s">
        <v>484</v>
      </c>
      <c r="J617" s="66">
        <f>Tabel32[[#This Row],[Artikelnummer gAvilar]]</f>
        <v>71880</v>
      </c>
      <c r="K617" s="79" t="str">
        <f t="shared" si="84"/>
        <v>8718558718804</v>
      </c>
      <c r="L617" s="79">
        <v>8718558</v>
      </c>
      <c r="M617" s="79">
        <f t="shared" si="85"/>
        <v>35</v>
      </c>
      <c r="N617" s="79">
        <f t="shared" si="86"/>
        <v>105</v>
      </c>
      <c r="O617" s="79">
        <f t="shared" si="87"/>
        <v>31</v>
      </c>
      <c r="P617" s="79">
        <f t="shared" si="88"/>
        <v>136</v>
      </c>
      <c r="Q617" s="79">
        <f t="shared" si="89"/>
        <v>140</v>
      </c>
      <c r="R617" s="79">
        <f t="shared" si="90"/>
        <v>4</v>
      </c>
      <c r="S617" s="108">
        <v>81.3185</v>
      </c>
      <c r="T617" s="109" t="s">
        <v>12</v>
      </c>
    </row>
    <row r="618" spans="1:20" s="50" customFormat="1" ht="20.100000000000001" customHeight="1" x14ac:dyDescent="0.2">
      <c r="A618" s="98">
        <v>3700606</v>
      </c>
      <c r="B618" s="93">
        <v>3410010</v>
      </c>
      <c r="C618" s="99" t="s">
        <v>474</v>
      </c>
      <c r="D618" s="93" t="s">
        <v>256</v>
      </c>
      <c r="E618" s="93" t="s">
        <v>256</v>
      </c>
      <c r="F618" s="93" t="s">
        <v>256</v>
      </c>
      <c r="G618" s="110">
        <v>71694</v>
      </c>
      <c r="H618" s="94" t="s">
        <v>469</v>
      </c>
      <c r="I618" s="94" t="s">
        <v>484</v>
      </c>
      <c r="J618" s="66">
        <f>Tabel32[[#This Row],[Artikelnummer gAvilar]]</f>
        <v>71694</v>
      </c>
      <c r="K618" s="79" t="str">
        <f t="shared" si="84"/>
        <v>8718558716947</v>
      </c>
      <c r="L618" s="79">
        <v>8718558</v>
      </c>
      <c r="M618" s="79">
        <f t="shared" si="85"/>
        <v>37</v>
      </c>
      <c r="N618" s="79">
        <f t="shared" si="86"/>
        <v>111</v>
      </c>
      <c r="O618" s="79">
        <f t="shared" si="87"/>
        <v>32</v>
      </c>
      <c r="P618" s="79">
        <f t="shared" si="88"/>
        <v>143</v>
      </c>
      <c r="Q618" s="79">
        <f t="shared" si="89"/>
        <v>150</v>
      </c>
      <c r="R618" s="79">
        <f t="shared" si="90"/>
        <v>7</v>
      </c>
      <c r="S618" s="108">
        <v>61.284999999999997</v>
      </c>
      <c r="T618" s="109" t="s">
        <v>12</v>
      </c>
    </row>
    <row r="619" spans="1:20" s="50" customFormat="1" ht="20.100000000000001" customHeight="1" x14ac:dyDescent="0.2">
      <c r="A619" s="66" t="s">
        <v>256</v>
      </c>
      <c r="B619" s="87">
        <v>3410055</v>
      </c>
      <c r="C619" s="66" t="s">
        <v>256</v>
      </c>
      <c r="D619" s="66" t="s">
        <v>256</v>
      </c>
      <c r="E619" s="66" t="s">
        <v>256</v>
      </c>
      <c r="F619" s="66" t="s">
        <v>256</v>
      </c>
      <c r="G619" s="107">
        <v>72194</v>
      </c>
      <c r="H619" s="79" t="s">
        <v>623</v>
      </c>
      <c r="I619" s="79" t="s">
        <v>484</v>
      </c>
      <c r="J619" s="66">
        <f>Tabel32[[#This Row],[Artikelnummer gAvilar]]</f>
        <v>72194</v>
      </c>
      <c r="K619" s="79" t="str">
        <f t="shared" si="84"/>
        <v>8718558721941</v>
      </c>
      <c r="L619" s="79">
        <v>8718558</v>
      </c>
      <c r="M619" s="79">
        <f t="shared" si="85"/>
        <v>32</v>
      </c>
      <c r="N619" s="79">
        <f t="shared" si="86"/>
        <v>96</v>
      </c>
      <c r="O619" s="79">
        <f t="shared" si="87"/>
        <v>33</v>
      </c>
      <c r="P619" s="79">
        <f t="shared" si="88"/>
        <v>129</v>
      </c>
      <c r="Q619" s="79">
        <f t="shared" si="89"/>
        <v>130</v>
      </c>
      <c r="R619" s="79">
        <f t="shared" si="90"/>
        <v>1</v>
      </c>
      <c r="S619" s="108">
        <v>62.160499999999999</v>
      </c>
      <c r="T619" s="109" t="s">
        <v>12</v>
      </c>
    </row>
    <row r="620" spans="1:20" s="50" customFormat="1" ht="20.100000000000001" customHeight="1" x14ac:dyDescent="0.2">
      <c r="A620" s="95"/>
      <c r="B620" s="93"/>
      <c r="C620" s="96"/>
      <c r="D620" s="93"/>
      <c r="E620" s="93"/>
      <c r="F620" s="93"/>
      <c r="G620" s="110">
        <v>72286</v>
      </c>
      <c r="H620" s="94" t="s">
        <v>575</v>
      </c>
      <c r="I620" s="79" t="s">
        <v>484</v>
      </c>
      <c r="J620" s="66">
        <f>Tabel32[[#This Row],[Artikelnummer gAvilar]]</f>
        <v>72286</v>
      </c>
      <c r="K620" s="79" t="str">
        <f t="shared" si="84"/>
        <v>8718558722863</v>
      </c>
      <c r="L620" s="79">
        <v>8718558</v>
      </c>
      <c r="M620" s="79">
        <f t="shared" si="85"/>
        <v>35</v>
      </c>
      <c r="N620" s="79">
        <f t="shared" si="86"/>
        <v>105</v>
      </c>
      <c r="O620" s="79">
        <f t="shared" si="87"/>
        <v>32</v>
      </c>
      <c r="P620" s="79">
        <f t="shared" si="88"/>
        <v>137</v>
      </c>
      <c r="Q620" s="79">
        <f t="shared" si="89"/>
        <v>140</v>
      </c>
      <c r="R620" s="79">
        <f t="shared" si="90"/>
        <v>3</v>
      </c>
      <c r="S620" s="108">
        <v>590.19000000000005</v>
      </c>
      <c r="T620" s="111" t="s">
        <v>32</v>
      </c>
    </row>
    <row r="621" spans="1:20" s="50" customFormat="1" ht="20.100000000000001" customHeight="1" x14ac:dyDescent="0.2">
      <c r="A621" s="95"/>
      <c r="B621" s="93"/>
      <c r="C621" s="96"/>
      <c r="D621" s="93"/>
      <c r="E621" s="93"/>
      <c r="F621" s="93"/>
      <c r="G621" s="110">
        <v>72284</v>
      </c>
      <c r="H621" s="94" t="s">
        <v>573</v>
      </c>
      <c r="I621" s="79" t="s">
        <v>484</v>
      </c>
      <c r="J621" s="66">
        <f>Tabel32[[#This Row],[Artikelnummer gAvilar]]</f>
        <v>72284</v>
      </c>
      <c r="K621" s="79" t="str">
        <f t="shared" si="84"/>
        <v>8718558722849</v>
      </c>
      <c r="L621" s="79">
        <v>8718558</v>
      </c>
      <c r="M621" s="79">
        <f t="shared" si="85"/>
        <v>33</v>
      </c>
      <c r="N621" s="79">
        <f t="shared" si="86"/>
        <v>99</v>
      </c>
      <c r="O621" s="79">
        <f t="shared" si="87"/>
        <v>32</v>
      </c>
      <c r="P621" s="79">
        <f t="shared" si="88"/>
        <v>131</v>
      </c>
      <c r="Q621" s="79">
        <f t="shared" si="89"/>
        <v>140</v>
      </c>
      <c r="R621" s="79">
        <f t="shared" si="90"/>
        <v>9</v>
      </c>
      <c r="S621" s="108">
        <v>447.53500000000003</v>
      </c>
      <c r="T621" s="111" t="s">
        <v>32</v>
      </c>
    </row>
    <row r="622" spans="1:20" s="50" customFormat="1" ht="20.100000000000001" customHeight="1" x14ac:dyDescent="0.2">
      <c r="A622" s="95"/>
      <c r="B622" s="93"/>
      <c r="C622" s="96"/>
      <c r="D622" s="93"/>
      <c r="E622" s="93"/>
      <c r="F622" s="93"/>
      <c r="G622" s="110">
        <v>72285</v>
      </c>
      <c r="H622" s="94" t="s">
        <v>574</v>
      </c>
      <c r="I622" s="79" t="s">
        <v>484</v>
      </c>
      <c r="J622" s="66">
        <f>Tabel32[[#This Row],[Artikelnummer gAvilar]]</f>
        <v>72285</v>
      </c>
      <c r="K622" s="79" t="str">
        <f t="shared" si="84"/>
        <v>8718558722856</v>
      </c>
      <c r="L622" s="79">
        <v>8718558</v>
      </c>
      <c r="M622" s="79">
        <f t="shared" si="85"/>
        <v>34</v>
      </c>
      <c r="N622" s="79">
        <f t="shared" si="86"/>
        <v>102</v>
      </c>
      <c r="O622" s="79">
        <f t="shared" si="87"/>
        <v>32</v>
      </c>
      <c r="P622" s="79">
        <f t="shared" si="88"/>
        <v>134</v>
      </c>
      <c r="Q622" s="79">
        <f t="shared" si="89"/>
        <v>140</v>
      </c>
      <c r="R622" s="79">
        <f t="shared" si="90"/>
        <v>6</v>
      </c>
      <c r="S622" s="108">
        <v>165.10900000000001</v>
      </c>
      <c r="T622" s="111" t="s">
        <v>32</v>
      </c>
    </row>
    <row r="623" spans="1:20" s="50" customFormat="1" ht="20.100000000000001" customHeight="1" x14ac:dyDescent="0.2">
      <c r="A623" s="95"/>
      <c r="B623" s="93"/>
      <c r="C623" s="96"/>
      <c r="D623" s="93"/>
      <c r="E623" s="93"/>
      <c r="F623" s="93"/>
      <c r="G623" s="110">
        <v>72195</v>
      </c>
      <c r="H623" s="94" t="s">
        <v>577</v>
      </c>
      <c r="I623" s="79" t="s">
        <v>484</v>
      </c>
      <c r="J623" s="66">
        <f>Tabel32[[#This Row],[Artikelnummer gAvilar]]</f>
        <v>72195</v>
      </c>
      <c r="K623" s="79" t="str">
        <f t="shared" si="84"/>
        <v>8718558721958</v>
      </c>
      <c r="L623" s="79">
        <v>8718558</v>
      </c>
      <c r="M623" s="79">
        <f t="shared" si="85"/>
        <v>33</v>
      </c>
      <c r="N623" s="79">
        <f t="shared" si="86"/>
        <v>99</v>
      </c>
      <c r="O623" s="79">
        <f t="shared" si="87"/>
        <v>33</v>
      </c>
      <c r="P623" s="79">
        <f t="shared" si="88"/>
        <v>132</v>
      </c>
      <c r="Q623" s="79">
        <f t="shared" si="89"/>
        <v>140</v>
      </c>
      <c r="R623" s="79">
        <f t="shared" si="90"/>
        <v>8</v>
      </c>
      <c r="S623" s="108">
        <v>89.094999999999999</v>
      </c>
      <c r="T623" s="109" t="s">
        <v>12</v>
      </c>
    </row>
    <row r="624" spans="1:20" s="50" customFormat="1" ht="20.100000000000001" customHeight="1" x14ac:dyDescent="0.2">
      <c r="A624" s="95"/>
      <c r="B624" s="93"/>
      <c r="C624" s="96"/>
      <c r="D624" s="93"/>
      <c r="E624" s="93"/>
      <c r="F624" s="93"/>
      <c r="G624" s="110">
        <v>73322</v>
      </c>
      <c r="H624" s="94" t="s">
        <v>578</v>
      </c>
      <c r="I624" s="79" t="s">
        <v>484</v>
      </c>
      <c r="J624" s="66">
        <f>Tabel32[[#This Row],[Artikelnummer gAvilar]]</f>
        <v>73322</v>
      </c>
      <c r="K624" s="79" t="str">
        <f t="shared" si="84"/>
        <v>8718558733227</v>
      </c>
      <c r="L624" s="79">
        <v>8718558</v>
      </c>
      <c r="M624" s="79">
        <f t="shared" si="85"/>
        <v>32</v>
      </c>
      <c r="N624" s="79">
        <f t="shared" si="86"/>
        <v>96</v>
      </c>
      <c r="O624" s="79">
        <f t="shared" si="87"/>
        <v>27</v>
      </c>
      <c r="P624" s="79">
        <f t="shared" si="88"/>
        <v>123</v>
      </c>
      <c r="Q624" s="79">
        <f t="shared" si="89"/>
        <v>130</v>
      </c>
      <c r="R624" s="79">
        <f t="shared" si="90"/>
        <v>7</v>
      </c>
      <c r="S624" s="108">
        <v>222.583</v>
      </c>
      <c r="T624" s="109" t="s">
        <v>12</v>
      </c>
    </row>
    <row r="625" spans="1:20" s="50" customFormat="1" ht="20.100000000000001" customHeight="1" x14ac:dyDescent="0.2">
      <c r="A625" s="66" t="s">
        <v>256</v>
      </c>
      <c r="B625" s="66">
        <v>3410064</v>
      </c>
      <c r="C625" s="66" t="s">
        <v>553</v>
      </c>
      <c r="D625" s="66" t="s">
        <v>256</v>
      </c>
      <c r="E625" s="66" t="s">
        <v>256</v>
      </c>
      <c r="F625" s="66" t="s">
        <v>256</v>
      </c>
      <c r="G625" s="112">
        <v>72198</v>
      </c>
      <c r="H625" s="79" t="s">
        <v>715</v>
      </c>
      <c r="I625" s="79" t="s">
        <v>484</v>
      </c>
      <c r="J625" s="66">
        <f>Tabel32[[#This Row],[Artikelnummer gAvilar]]</f>
        <v>72198</v>
      </c>
      <c r="K625" s="79" t="str">
        <f t="shared" si="84"/>
        <v>8718558721989</v>
      </c>
      <c r="L625" s="79">
        <v>8718558</v>
      </c>
      <c r="M625" s="79">
        <f t="shared" si="85"/>
        <v>36</v>
      </c>
      <c r="N625" s="79">
        <f t="shared" si="86"/>
        <v>108</v>
      </c>
      <c r="O625" s="79">
        <f t="shared" si="87"/>
        <v>33</v>
      </c>
      <c r="P625" s="79">
        <f t="shared" si="88"/>
        <v>141</v>
      </c>
      <c r="Q625" s="79">
        <f t="shared" si="89"/>
        <v>150</v>
      </c>
      <c r="R625" s="79">
        <f t="shared" si="90"/>
        <v>9</v>
      </c>
      <c r="S625" s="108">
        <v>339.9</v>
      </c>
      <c r="T625" s="109" t="s">
        <v>12</v>
      </c>
    </row>
    <row r="626" spans="1:20" s="50" customFormat="1" ht="20.100000000000001" customHeight="1" x14ac:dyDescent="0.2">
      <c r="A626" s="95"/>
      <c r="B626" s="93"/>
      <c r="C626" s="96"/>
      <c r="D626" s="93"/>
      <c r="E626" s="93"/>
      <c r="F626" s="93"/>
      <c r="G626" s="110">
        <v>73370</v>
      </c>
      <c r="H626" s="79" t="s">
        <v>547</v>
      </c>
      <c r="I626" s="79" t="s">
        <v>484</v>
      </c>
      <c r="J626" s="66">
        <f>Tabel32[[#This Row],[Artikelnummer gAvilar]]</f>
        <v>73370</v>
      </c>
      <c r="K626" s="79" t="str">
        <f t="shared" si="84"/>
        <v>8718558733708</v>
      </c>
      <c r="L626" s="79">
        <v>8718558</v>
      </c>
      <c r="M626" s="79">
        <f t="shared" si="85"/>
        <v>30</v>
      </c>
      <c r="N626" s="79">
        <f t="shared" si="86"/>
        <v>90</v>
      </c>
      <c r="O626" s="79">
        <f t="shared" si="87"/>
        <v>32</v>
      </c>
      <c r="P626" s="79">
        <f t="shared" si="88"/>
        <v>122</v>
      </c>
      <c r="Q626" s="79">
        <f t="shared" si="89"/>
        <v>130</v>
      </c>
      <c r="R626" s="79">
        <f t="shared" si="90"/>
        <v>8</v>
      </c>
      <c r="S626" s="108">
        <v>234.84</v>
      </c>
      <c r="T626" s="109" t="s">
        <v>12</v>
      </c>
    </row>
    <row r="627" spans="1:20" s="50" customFormat="1" ht="20.100000000000001" customHeight="1" x14ac:dyDescent="0.2">
      <c r="A627" s="95"/>
      <c r="B627" s="93"/>
      <c r="C627" s="96"/>
      <c r="D627" s="93"/>
      <c r="E627" s="93"/>
      <c r="F627" s="93"/>
      <c r="G627" s="110">
        <v>73371</v>
      </c>
      <c r="H627" s="79" t="s">
        <v>550</v>
      </c>
      <c r="I627" s="79" t="s">
        <v>484</v>
      </c>
      <c r="J627" s="66">
        <f>Tabel32[[#This Row],[Artikelnummer gAvilar]]</f>
        <v>73371</v>
      </c>
      <c r="K627" s="79" t="str">
        <f t="shared" si="84"/>
        <v>8718558733715</v>
      </c>
      <c r="L627" s="79">
        <v>8718558</v>
      </c>
      <c r="M627" s="79">
        <f t="shared" si="85"/>
        <v>31</v>
      </c>
      <c r="N627" s="79">
        <f t="shared" si="86"/>
        <v>93</v>
      </c>
      <c r="O627" s="79">
        <f t="shared" si="87"/>
        <v>32</v>
      </c>
      <c r="P627" s="79">
        <f t="shared" si="88"/>
        <v>125</v>
      </c>
      <c r="Q627" s="79">
        <f t="shared" si="89"/>
        <v>130</v>
      </c>
      <c r="R627" s="79">
        <f t="shared" si="90"/>
        <v>5</v>
      </c>
      <c r="S627" s="108">
        <v>228</v>
      </c>
      <c r="T627" s="111" t="s">
        <v>32</v>
      </c>
    </row>
    <row r="628" spans="1:20" s="50" customFormat="1" ht="20.100000000000001" customHeight="1" x14ac:dyDescent="0.2">
      <c r="A628" s="95"/>
      <c r="B628" s="93"/>
      <c r="C628" s="96"/>
      <c r="D628" s="93"/>
      <c r="E628" s="93"/>
      <c r="F628" s="93"/>
      <c r="G628" s="110">
        <v>73412</v>
      </c>
      <c r="H628" s="94" t="s">
        <v>611</v>
      </c>
      <c r="I628" s="79" t="s">
        <v>484</v>
      </c>
      <c r="J628" s="66">
        <f>Tabel32[[#This Row],[Artikelnummer gAvilar]]</f>
        <v>73412</v>
      </c>
      <c r="K628" s="79" t="str">
        <f t="shared" si="84"/>
        <v>8718558734125</v>
      </c>
      <c r="L628" s="79">
        <v>8718558</v>
      </c>
      <c r="M628" s="79">
        <f t="shared" si="85"/>
        <v>33</v>
      </c>
      <c r="N628" s="79">
        <f t="shared" si="86"/>
        <v>99</v>
      </c>
      <c r="O628" s="79">
        <f t="shared" si="87"/>
        <v>26</v>
      </c>
      <c r="P628" s="79">
        <f t="shared" si="88"/>
        <v>125</v>
      </c>
      <c r="Q628" s="79">
        <f t="shared" si="89"/>
        <v>130</v>
      </c>
      <c r="R628" s="79">
        <f t="shared" si="90"/>
        <v>5</v>
      </c>
      <c r="S628" s="108">
        <v>53.817500000000003</v>
      </c>
      <c r="T628" s="109" t="s">
        <v>12</v>
      </c>
    </row>
    <row r="629" spans="1:20" s="50" customFormat="1" ht="20.100000000000001" customHeight="1" x14ac:dyDescent="0.2">
      <c r="A629" s="95"/>
      <c r="B629" s="93"/>
      <c r="C629" s="96"/>
      <c r="D629" s="93"/>
      <c r="E629" s="93"/>
      <c r="F629" s="93"/>
      <c r="G629" s="110">
        <v>73417</v>
      </c>
      <c r="H629" s="94" t="s">
        <v>616</v>
      </c>
      <c r="I629" s="79" t="s">
        <v>484</v>
      </c>
      <c r="J629" s="66">
        <f>Tabel32[[#This Row],[Artikelnummer gAvilar]]</f>
        <v>73417</v>
      </c>
      <c r="K629" s="79" t="str">
        <f t="shared" si="84"/>
        <v>8718558734170</v>
      </c>
      <c r="L629" s="79">
        <v>8718558</v>
      </c>
      <c r="M629" s="79">
        <f t="shared" si="85"/>
        <v>38</v>
      </c>
      <c r="N629" s="79">
        <f t="shared" si="86"/>
        <v>114</v>
      </c>
      <c r="O629" s="79">
        <f t="shared" si="87"/>
        <v>26</v>
      </c>
      <c r="P629" s="79">
        <f t="shared" si="88"/>
        <v>140</v>
      </c>
      <c r="Q629" s="79">
        <f t="shared" si="89"/>
        <v>140</v>
      </c>
      <c r="R629" s="79">
        <f t="shared" si="90"/>
        <v>0</v>
      </c>
      <c r="S629" s="108">
        <v>46.143999999999998</v>
      </c>
      <c r="T629" s="109" t="s">
        <v>12</v>
      </c>
    </row>
    <row r="630" spans="1:20" s="50" customFormat="1" ht="20.100000000000001" customHeight="1" x14ac:dyDescent="0.2">
      <c r="A630" s="66" t="s">
        <v>256</v>
      </c>
      <c r="B630" s="66" t="s">
        <v>256</v>
      </c>
      <c r="C630" s="73" t="s">
        <v>513</v>
      </c>
      <c r="D630" s="66" t="s">
        <v>256</v>
      </c>
      <c r="E630" s="66" t="s">
        <v>256</v>
      </c>
      <c r="F630" s="66" t="s">
        <v>256</v>
      </c>
      <c r="G630" s="107">
        <v>72254</v>
      </c>
      <c r="H630" s="79" t="s">
        <v>636</v>
      </c>
      <c r="I630" s="79" t="s">
        <v>484</v>
      </c>
      <c r="J630" s="66">
        <f>Tabel32[[#This Row],[Artikelnummer gAvilar]]</f>
        <v>72254</v>
      </c>
      <c r="K630" s="79" t="str">
        <f t="shared" si="84"/>
        <v>8718558722542</v>
      </c>
      <c r="L630" s="79">
        <v>8718558</v>
      </c>
      <c r="M630" s="79">
        <f t="shared" si="85"/>
        <v>33</v>
      </c>
      <c r="N630" s="79">
        <f t="shared" si="86"/>
        <v>99</v>
      </c>
      <c r="O630" s="79">
        <f t="shared" si="87"/>
        <v>29</v>
      </c>
      <c r="P630" s="79">
        <f t="shared" si="88"/>
        <v>128</v>
      </c>
      <c r="Q630" s="79">
        <f t="shared" si="89"/>
        <v>130</v>
      </c>
      <c r="R630" s="79">
        <f t="shared" si="90"/>
        <v>2</v>
      </c>
      <c r="S630" s="108">
        <v>96.82</v>
      </c>
      <c r="T630" s="109" t="s">
        <v>12</v>
      </c>
    </row>
    <row r="631" spans="1:20" s="50" customFormat="1" ht="20.100000000000001" customHeight="1" x14ac:dyDescent="0.2">
      <c r="A631" s="66" t="s">
        <v>256</v>
      </c>
      <c r="B631" s="66" t="s">
        <v>256</v>
      </c>
      <c r="C631" s="73" t="s">
        <v>514</v>
      </c>
      <c r="D631" s="66" t="s">
        <v>256</v>
      </c>
      <c r="E631" s="66" t="s">
        <v>256</v>
      </c>
      <c r="F631" s="66" t="s">
        <v>256</v>
      </c>
      <c r="G631" s="107">
        <v>72255</v>
      </c>
      <c r="H631" s="79" t="s">
        <v>637</v>
      </c>
      <c r="I631" s="79" t="s">
        <v>484</v>
      </c>
      <c r="J631" s="66">
        <f>Tabel32[[#This Row],[Artikelnummer gAvilar]]</f>
        <v>72255</v>
      </c>
      <c r="K631" s="79" t="str">
        <f t="shared" si="84"/>
        <v>8718558722559</v>
      </c>
      <c r="L631" s="79">
        <v>8718558</v>
      </c>
      <c r="M631" s="79">
        <f t="shared" si="85"/>
        <v>34</v>
      </c>
      <c r="N631" s="79">
        <f t="shared" si="86"/>
        <v>102</v>
      </c>
      <c r="O631" s="79">
        <f t="shared" si="87"/>
        <v>29</v>
      </c>
      <c r="P631" s="79">
        <f t="shared" si="88"/>
        <v>131</v>
      </c>
      <c r="Q631" s="79">
        <f t="shared" si="89"/>
        <v>140</v>
      </c>
      <c r="R631" s="79">
        <f t="shared" si="90"/>
        <v>9</v>
      </c>
      <c r="S631" s="108">
        <v>105.06</v>
      </c>
      <c r="T631" s="109" t="s">
        <v>12</v>
      </c>
    </row>
    <row r="632" spans="1:20" s="50" customFormat="1" ht="20.100000000000001" customHeight="1" x14ac:dyDescent="0.2">
      <c r="A632" s="66" t="s">
        <v>256</v>
      </c>
      <c r="B632" s="66" t="s">
        <v>256</v>
      </c>
      <c r="C632" s="73" t="s">
        <v>515</v>
      </c>
      <c r="D632" s="66" t="s">
        <v>256</v>
      </c>
      <c r="E632" s="66" t="s">
        <v>256</v>
      </c>
      <c r="F632" s="66" t="s">
        <v>256</v>
      </c>
      <c r="G632" s="107">
        <v>72256</v>
      </c>
      <c r="H632" s="79" t="s">
        <v>638</v>
      </c>
      <c r="I632" s="79" t="s">
        <v>484</v>
      </c>
      <c r="J632" s="66">
        <f>Tabel32[[#This Row],[Artikelnummer gAvilar]]</f>
        <v>72256</v>
      </c>
      <c r="K632" s="79" t="str">
        <f t="shared" si="84"/>
        <v>8718558722566</v>
      </c>
      <c r="L632" s="79">
        <v>8718558</v>
      </c>
      <c r="M632" s="79">
        <f t="shared" si="85"/>
        <v>35</v>
      </c>
      <c r="N632" s="79">
        <f t="shared" si="86"/>
        <v>105</v>
      </c>
      <c r="O632" s="79">
        <f t="shared" si="87"/>
        <v>29</v>
      </c>
      <c r="P632" s="79">
        <f t="shared" si="88"/>
        <v>134</v>
      </c>
      <c r="Q632" s="79">
        <f t="shared" si="89"/>
        <v>140</v>
      </c>
      <c r="R632" s="79">
        <f t="shared" si="90"/>
        <v>6</v>
      </c>
      <c r="S632" s="108">
        <v>113.3</v>
      </c>
      <c r="T632" s="111" t="s">
        <v>32</v>
      </c>
    </row>
    <row r="633" spans="1:20" s="50" customFormat="1" ht="20.100000000000001" customHeight="1" x14ac:dyDescent="0.2">
      <c r="A633" s="66" t="s">
        <v>256</v>
      </c>
      <c r="B633" s="66" t="s">
        <v>256</v>
      </c>
      <c r="C633" s="73" t="s">
        <v>516</v>
      </c>
      <c r="D633" s="66" t="s">
        <v>256</v>
      </c>
      <c r="E633" s="66" t="s">
        <v>256</v>
      </c>
      <c r="F633" s="66" t="s">
        <v>256</v>
      </c>
      <c r="G633" s="107">
        <v>72257</v>
      </c>
      <c r="H633" s="79" t="s">
        <v>639</v>
      </c>
      <c r="I633" s="79" t="s">
        <v>484</v>
      </c>
      <c r="J633" s="66">
        <f>Tabel32[[#This Row],[Artikelnummer gAvilar]]</f>
        <v>72257</v>
      </c>
      <c r="K633" s="79" t="str">
        <f t="shared" si="84"/>
        <v>8718558722573</v>
      </c>
      <c r="L633" s="79">
        <v>8718558</v>
      </c>
      <c r="M633" s="79">
        <f t="shared" si="85"/>
        <v>36</v>
      </c>
      <c r="N633" s="79">
        <f t="shared" si="86"/>
        <v>108</v>
      </c>
      <c r="O633" s="79">
        <f t="shared" si="87"/>
        <v>29</v>
      </c>
      <c r="P633" s="79">
        <f t="shared" si="88"/>
        <v>137</v>
      </c>
      <c r="Q633" s="79">
        <f t="shared" si="89"/>
        <v>140</v>
      </c>
      <c r="R633" s="79">
        <f t="shared" si="90"/>
        <v>3</v>
      </c>
      <c r="S633" s="108">
        <v>185.6575</v>
      </c>
      <c r="T633" s="111" t="s">
        <v>32</v>
      </c>
    </row>
    <row r="634" spans="1:20" s="50" customFormat="1" ht="20.100000000000001" customHeight="1" x14ac:dyDescent="0.2">
      <c r="A634" s="66" t="s">
        <v>256</v>
      </c>
      <c r="B634" s="66" t="s">
        <v>256</v>
      </c>
      <c r="C634" s="66" t="s">
        <v>256</v>
      </c>
      <c r="D634" s="66" t="s">
        <v>256</v>
      </c>
      <c r="E634" s="66" t="s">
        <v>256</v>
      </c>
      <c r="F634" s="66" t="s">
        <v>256</v>
      </c>
      <c r="G634" s="107">
        <v>73388</v>
      </c>
      <c r="H634" s="79" t="s">
        <v>647</v>
      </c>
      <c r="I634" s="79" t="s">
        <v>484</v>
      </c>
      <c r="J634" s="66">
        <f>Tabel32[[#This Row],[Artikelnummer gAvilar]]</f>
        <v>73388</v>
      </c>
      <c r="K634" s="79" t="str">
        <f t="shared" si="84"/>
        <v>8718558733883</v>
      </c>
      <c r="L634" s="79">
        <v>8718558</v>
      </c>
      <c r="M634" s="79">
        <f t="shared" si="85"/>
        <v>38</v>
      </c>
      <c r="N634" s="79">
        <f t="shared" si="86"/>
        <v>114</v>
      </c>
      <c r="O634" s="79">
        <f t="shared" si="87"/>
        <v>33</v>
      </c>
      <c r="P634" s="79">
        <f t="shared" si="88"/>
        <v>147</v>
      </c>
      <c r="Q634" s="79">
        <f t="shared" si="89"/>
        <v>150</v>
      </c>
      <c r="R634" s="79">
        <f t="shared" si="90"/>
        <v>3</v>
      </c>
      <c r="S634" s="108">
        <v>11.5875</v>
      </c>
      <c r="T634" s="111" t="s">
        <v>32</v>
      </c>
    </row>
    <row r="635" spans="1:20" s="50" customFormat="1" ht="20.100000000000001" customHeight="1" x14ac:dyDescent="0.2">
      <c r="A635" s="66" t="s">
        <v>256</v>
      </c>
      <c r="B635" s="66"/>
      <c r="C635" s="66" t="s">
        <v>256</v>
      </c>
      <c r="D635" s="66" t="s">
        <v>256</v>
      </c>
      <c r="E635" s="66" t="s">
        <v>256</v>
      </c>
      <c r="F635" s="66" t="s">
        <v>256</v>
      </c>
      <c r="G635" s="112">
        <v>73372</v>
      </c>
      <c r="H635" s="79" t="s">
        <v>716</v>
      </c>
      <c r="I635" s="79" t="s">
        <v>484</v>
      </c>
      <c r="J635" s="66">
        <f>Tabel32[[#This Row],[Artikelnummer gAvilar]]</f>
        <v>73372</v>
      </c>
      <c r="K635" s="79" t="str">
        <f t="shared" si="84"/>
        <v>8718558733722</v>
      </c>
      <c r="L635" s="79">
        <v>8718558</v>
      </c>
      <c r="M635" s="79">
        <f t="shared" si="85"/>
        <v>32</v>
      </c>
      <c r="N635" s="79">
        <f t="shared" si="86"/>
        <v>96</v>
      </c>
      <c r="O635" s="79">
        <f t="shared" si="87"/>
        <v>32</v>
      </c>
      <c r="P635" s="79">
        <f t="shared" si="88"/>
        <v>128</v>
      </c>
      <c r="Q635" s="79">
        <f t="shared" si="89"/>
        <v>130</v>
      </c>
      <c r="R635" s="79">
        <f t="shared" si="90"/>
        <v>2</v>
      </c>
      <c r="S635" s="108">
        <v>339.9</v>
      </c>
      <c r="T635" s="109" t="s">
        <v>12</v>
      </c>
    </row>
    <row r="636" spans="1:20" s="50" customFormat="1" ht="20.100000000000001" customHeight="1" x14ac:dyDescent="0.2">
      <c r="A636" s="95"/>
      <c r="B636" s="93"/>
      <c r="C636" s="96"/>
      <c r="D636" s="93"/>
      <c r="E636" s="93"/>
      <c r="F636" s="93"/>
      <c r="G636" s="110">
        <v>73370</v>
      </c>
      <c r="H636" s="79" t="s">
        <v>547</v>
      </c>
      <c r="I636" s="79" t="s">
        <v>484</v>
      </c>
      <c r="J636" s="66">
        <f>Tabel32[[#This Row],[Artikelnummer gAvilar]]</f>
        <v>73370</v>
      </c>
      <c r="K636" s="79" t="str">
        <f t="shared" si="84"/>
        <v>8718558733708</v>
      </c>
      <c r="L636" s="79">
        <v>8718558</v>
      </c>
      <c r="M636" s="79">
        <f t="shared" si="85"/>
        <v>30</v>
      </c>
      <c r="N636" s="79">
        <f t="shared" si="86"/>
        <v>90</v>
      </c>
      <c r="O636" s="79">
        <f t="shared" si="87"/>
        <v>32</v>
      </c>
      <c r="P636" s="79">
        <f t="shared" si="88"/>
        <v>122</v>
      </c>
      <c r="Q636" s="79">
        <f t="shared" si="89"/>
        <v>130</v>
      </c>
      <c r="R636" s="79">
        <f t="shared" si="90"/>
        <v>8</v>
      </c>
      <c r="S636" s="108">
        <v>234.84</v>
      </c>
      <c r="T636" s="109" t="s">
        <v>12</v>
      </c>
    </row>
    <row r="637" spans="1:20" s="50" customFormat="1" ht="20.100000000000001" customHeight="1" x14ac:dyDescent="0.2">
      <c r="A637" s="95"/>
      <c r="B637" s="93"/>
      <c r="C637" s="96"/>
      <c r="D637" s="93"/>
      <c r="E637" s="93"/>
      <c r="F637" s="93"/>
      <c r="G637" s="110">
        <v>73371</v>
      </c>
      <c r="H637" s="79" t="s">
        <v>550</v>
      </c>
      <c r="I637" s="79" t="s">
        <v>484</v>
      </c>
      <c r="J637" s="66">
        <f>Tabel32[[#This Row],[Artikelnummer gAvilar]]</f>
        <v>73371</v>
      </c>
      <c r="K637" s="79" t="str">
        <f t="shared" si="84"/>
        <v>8718558733715</v>
      </c>
      <c r="L637" s="79">
        <v>8718558</v>
      </c>
      <c r="M637" s="79">
        <f t="shared" si="85"/>
        <v>31</v>
      </c>
      <c r="N637" s="79">
        <f t="shared" si="86"/>
        <v>93</v>
      </c>
      <c r="O637" s="79">
        <f t="shared" si="87"/>
        <v>32</v>
      </c>
      <c r="P637" s="79">
        <f t="shared" si="88"/>
        <v>125</v>
      </c>
      <c r="Q637" s="79">
        <f t="shared" si="89"/>
        <v>130</v>
      </c>
      <c r="R637" s="79">
        <f t="shared" si="90"/>
        <v>5</v>
      </c>
      <c r="S637" s="108">
        <v>228</v>
      </c>
      <c r="T637" s="111" t="s">
        <v>32</v>
      </c>
    </row>
    <row r="638" spans="1:20" s="50" customFormat="1" ht="20.100000000000001" customHeight="1" x14ac:dyDescent="0.2">
      <c r="A638" s="95"/>
      <c r="B638" s="93"/>
      <c r="C638" s="96"/>
      <c r="D638" s="93"/>
      <c r="E638" s="93"/>
      <c r="F638" s="93"/>
      <c r="G638" s="110">
        <v>73412</v>
      </c>
      <c r="H638" s="94" t="s">
        <v>611</v>
      </c>
      <c r="I638" s="79" t="s">
        <v>484</v>
      </c>
      <c r="J638" s="66">
        <f>Tabel32[[#This Row],[Artikelnummer gAvilar]]</f>
        <v>73412</v>
      </c>
      <c r="K638" s="79" t="str">
        <f t="shared" si="84"/>
        <v>8718558734125</v>
      </c>
      <c r="L638" s="79">
        <v>8718558</v>
      </c>
      <c r="M638" s="79">
        <f t="shared" si="85"/>
        <v>33</v>
      </c>
      <c r="N638" s="79">
        <f t="shared" si="86"/>
        <v>99</v>
      </c>
      <c r="O638" s="79">
        <f t="shared" si="87"/>
        <v>26</v>
      </c>
      <c r="P638" s="79">
        <f t="shared" si="88"/>
        <v>125</v>
      </c>
      <c r="Q638" s="79">
        <f t="shared" si="89"/>
        <v>130</v>
      </c>
      <c r="R638" s="79">
        <f t="shared" si="90"/>
        <v>5</v>
      </c>
      <c r="S638" s="108">
        <v>53.817500000000003</v>
      </c>
      <c r="T638" s="109" t="s">
        <v>12</v>
      </c>
    </row>
    <row r="639" spans="1:20" s="50" customFormat="1" ht="20.100000000000001" customHeight="1" x14ac:dyDescent="0.2">
      <c r="A639" s="95"/>
      <c r="B639" s="93"/>
      <c r="C639" s="96"/>
      <c r="D639" s="93"/>
      <c r="E639" s="93"/>
      <c r="F639" s="93"/>
      <c r="G639" s="110">
        <v>73417</v>
      </c>
      <c r="H639" s="94" t="s">
        <v>616</v>
      </c>
      <c r="I639" s="79" t="s">
        <v>484</v>
      </c>
      <c r="J639" s="66">
        <f>Tabel32[[#This Row],[Artikelnummer gAvilar]]</f>
        <v>73417</v>
      </c>
      <c r="K639" s="79" t="str">
        <f t="shared" si="84"/>
        <v>8718558734170</v>
      </c>
      <c r="L639" s="79">
        <v>8718558</v>
      </c>
      <c r="M639" s="79">
        <f t="shared" si="85"/>
        <v>38</v>
      </c>
      <c r="N639" s="79">
        <f t="shared" si="86"/>
        <v>114</v>
      </c>
      <c r="O639" s="79">
        <f t="shared" si="87"/>
        <v>26</v>
      </c>
      <c r="P639" s="79">
        <f t="shared" si="88"/>
        <v>140</v>
      </c>
      <c r="Q639" s="79">
        <f t="shared" si="89"/>
        <v>140</v>
      </c>
      <c r="R639" s="79">
        <f t="shared" si="90"/>
        <v>0</v>
      </c>
      <c r="S639" s="108">
        <v>46.143999999999998</v>
      </c>
      <c r="T639" s="109" t="s">
        <v>12</v>
      </c>
    </row>
    <row r="640" spans="1:20" s="50" customFormat="1" ht="20.100000000000001" customHeight="1" x14ac:dyDescent="0.2">
      <c r="A640" s="66"/>
      <c r="B640" s="66"/>
      <c r="C640" s="73"/>
      <c r="D640" s="66"/>
      <c r="E640" s="66"/>
      <c r="F640" s="66"/>
      <c r="G640" s="107">
        <v>73392</v>
      </c>
      <c r="H640" s="79" t="s">
        <v>650</v>
      </c>
      <c r="I640" s="79" t="s">
        <v>484</v>
      </c>
      <c r="J640" s="66">
        <f>Tabel32[[#This Row],[Artikelnummer gAvilar]]</f>
        <v>73392</v>
      </c>
      <c r="K640" s="79" t="str">
        <f t="shared" si="84"/>
        <v>8718558733920</v>
      </c>
      <c r="L640" s="79">
        <v>8718558</v>
      </c>
      <c r="M640" s="79">
        <f t="shared" si="85"/>
        <v>32</v>
      </c>
      <c r="N640" s="79">
        <f t="shared" si="86"/>
        <v>96</v>
      </c>
      <c r="O640" s="79">
        <f t="shared" si="87"/>
        <v>34</v>
      </c>
      <c r="P640" s="79">
        <f t="shared" si="88"/>
        <v>130</v>
      </c>
      <c r="Q640" s="79">
        <f t="shared" si="89"/>
        <v>130</v>
      </c>
      <c r="R640" s="79">
        <f t="shared" si="90"/>
        <v>0</v>
      </c>
      <c r="S640" s="108">
        <v>118.45</v>
      </c>
      <c r="T640" s="109" t="s">
        <v>12</v>
      </c>
    </row>
    <row r="641" spans="1:20" s="50" customFormat="1" ht="20.100000000000001" customHeight="1" x14ac:dyDescent="0.2">
      <c r="A641" s="95"/>
      <c r="B641" s="93"/>
      <c r="C641" s="96"/>
      <c r="D641" s="93"/>
      <c r="E641" s="93"/>
      <c r="F641" s="93"/>
      <c r="G641" s="110">
        <v>73393</v>
      </c>
      <c r="H641" s="79" t="s">
        <v>651</v>
      </c>
      <c r="I641" s="79" t="s">
        <v>484</v>
      </c>
      <c r="J641" s="66">
        <f>Tabel32[[#This Row],[Artikelnummer gAvilar]]</f>
        <v>73393</v>
      </c>
      <c r="K641" s="79" t="str">
        <f t="shared" si="84"/>
        <v>8718558733937</v>
      </c>
      <c r="L641" s="79">
        <v>8718558</v>
      </c>
      <c r="M641" s="79">
        <f t="shared" si="85"/>
        <v>33</v>
      </c>
      <c r="N641" s="79">
        <f t="shared" si="86"/>
        <v>99</v>
      </c>
      <c r="O641" s="79">
        <f t="shared" si="87"/>
        <v>34</v>
      </c>
      <c r="P641" s="79">
        <f t="shared" si="88"/>
        <v>133</v>
      </c>
      <c r="Q641" s="79">
        <f t="shared" si="89"/>
        <v>140</v>
      </c>
      <c r="R641" s="79">
        <f t="shared" si="90"/>
        <v>7</v>
      </c>
      <c r="S641" s="108">
        <v>216.3</v>
      </c>
      <c r="T641" s="111" t="s">
        <v>32</v>
      </c>
    </row>
    <row r="642" spans="1:20" s="50" customFormat="1" ht="20.100000000000001" customHeight="1" x14ac:dyDescent="0.2">
      <c r="A642" s="95"/>
      <c r="B642" s="93"/>
      <c r="C642" s="96"/>
      <c r="D642" s="93"/>
      <c r="E642" s="93"/>
      <c r="F642" s="93"/>
      <c r="G642" s="110">
        <v>73394</v>
      </c>
      <c r="H642" s="79" t="s">
        <v>652</v>
      </c>
      <c r="I642" s="79" t="s">
        <v>484</v>
      </c>
      <c r="J642" s="66">
        <f>Tabel32[[#This Row],[Artikelnummer gAvilar]]</f>
        <v>73394</v>
      </c>
      <c r="K642" s="79" t="str">
        <f t="shared" si="84"/>
        <v>8718558733944</v>
      </c>
      <c r="L642" s="79">
        <v>8718558</v>
      </c>
      <c r="M642" s="79">
        <f t="shared" si="85"/>
        <v>34</v>
      </c>
      <c r="N642" s="79">
        <f t="shared" si="86"/>
        <v>102</v>
      </c>
      <c r="O642" s="79">
        <f t="shared" si="87"/>
        <v>34</v>
      </c>
      <c r="P642" s="79">
        <f t="shared" si="88"/>
        <v>136</v>
      </c>
      <c r="Q642" s="79">
        <f t="shared" si="89"/>
        <v>140</v>
      </c>
      <c r="R642" s="79">
        <f t="shared" si="90"/>
        <v>4</v>
      </c>
      <c r="S642" s="108">
        <v>438.78</v>
      </c>
      <c r="T642" s="111" t="s">
        <v>32</v>
      </c>
    </row>
    <row r="643" spans="1:20" s="50" customFormat="1" ht="20.100000000000001" customHeight="1" x14ac:dyDescent="0.2">
      <c r="A643" s="95"/>
      <c r="B643" s="93"/>
      <c r="C643" s="96"/>
      <c r="D643" s="93"/>
      <c r="E643" s="93"/>
      <c r="F643" s="93"/>
      <c r="G643" s="110">
        <v>73400</v>
      </c>
      <c r="H643" s="94" t="s">
        <v>563</v>
      </c>
      <c r="I643" s="79" t="s">
        <v>484</v>
      </c>
      <c r="J643" s="66">
        <f>Tabel32[[#This Row],[Artikelnummer gAvilar]]</f>
        <v>73400</v>
      </c>
      <c r="K643" s="79" t="str">
        <f t="shared" si="84"/>
        <v>8718558734002</v>
      </c>
      <c r="L643" s="79">
        <v>8718558</v>
      </c>
      <c r="M643" s="79">
        <f t="shared" si="85"/>
        <v>31</v>
      </c>
      <c r="N643" s="79">
        <f t="shared" si="86"/>
        <v>93</v>
      </c>
      <c r="O643" s="79">
        <f t="shared" si="87"/>
        <v>25</v>
      </c>
      <c r="P643" s="79">
        <f t="shared" si="88"/>
        <v>118</v>
      </c>
      <c r="Q643" s="79">
        <f t="shared" si="89"/>
        <v>120</v>
      </c>
      <c r="R643" s="79">
        <f t="shared" si="90"/>
        <v>2</v>
      </c>
      <c r="S643" s="108">
        <v>17.767499999999998</v>
      </c>
      <c r="T643" s="111" t="s">
        <v>32</v>
      </c>
    </row>
    <row r="644" spans="1:20" s="50" customFormat="1" ht="20.100000000000001" customHeight="1" x14ac:dyDescent="0.2">
      <c r="A644" s="95"/>
      <c r="B644" s="93"/>
      <c r="C644" s="96"/>
      <c r="D644" s="93"/>
      <c r="E644" s="93"/>
      <c r="F644" s="93"/>
      <c r="G644" s="110">
        <v>73401</v>
      </c>
      <c r="H644" s="94" t="s">
        <v>564</v>
      </c>
      <c r="I644" s="79" t="s">
        <v>484</v>
      </c>
      <c r="J644" s="66">
        <f>Tabel32[[#This Row],[Artikelnummer gAvilar]]</f>
        <v>73401</v>
      </c>
      <c r="K644" s="79" t="str">
        <f t="shared" si="84"/>
        <v>8718558734019</v>
      </c>
      <c r="L644" s="79">
        <v>8718558</v>
      </c>
      <c r="M644" s="79">
        <f t="shared" si="85"/>
        <v>32</v>
      </c>
      <c r="N644" s="79">
        <f t="shared" si="86"/>
        <v>96</v>
      </c>
      <c r="O644" s="79">
        <f t="shared" si="87"/>
        <v>25</v>
      </c>
      <c r="P644" s="79">
        <f t="shared" si="88"/>
        <v>121</v>
      </c>
      <c r="Q644" s="79">
        <f t="shared" si="89"/>
        <v>130</v>
      </c>
      <c r="R644" s="79">
        <f t="shared" si="90"/>
        <v>9</v>
      </c>
      <c r="S644" s="108">
        <v>17.767499999999998</v>
      </c>
      <c r="T644" s="111" t="s">
        <v>32</v>
      </c>
    </row>
    <row r="645" spans="1:20" s="50" customFormat="1" ht="20.100000000000001" customHeight="1" x14ac:dyDescent="0.2">
      <c r="A645" s="95"/>
      <c r="B645" s="93"/>
      <c r="C645" s="96"/>
      <c r="D645" s="93"/>
      <c r="E645" s="93"/>
      <c r="F645" s="93"/>
      <c r="G645" s="110">
        <v>73402</v>
      </c>
      <c r="H645" s="94" t="s">
        <v>565</v>
      </c>
      <c r="I645" s="79" t="s">
        <v>484</v>
      </c>
      <c r="J645" s="66">
        <f>Tabel32[[#This Row],[Artikelnummer gAvilar]]</f>
        <v>73402</v>
      </c>
      <c r="K645" s="79" t="str">
        <f t="shared" si="84"/>
        <v>8718558734026</v>
      </c>
      <c r="L645" s="79">
        <v>8718558</v>
      </c>
      <c r="M645" s="79">
        <f t="shared" si="85"/>
        <v>33</v>
      </c>
      <c r="N645" s="79">
        <f t="shared" si="86"/>
        <v>99</v>
      </c>
      <c r="O645" s="79">
        <f t="shared" si="87"/>
        <v>25</v>
      </c>
      <c r="P645" s="79">
        <f t="shared" si="88"/>
        <v>124</v>
      </c>
      <c r="Q645" s="79">
        <f t="shared" si="89"/>
        <v>130</v>
      </c>
      <c r="R645" s="79">
        <f t="shared" si="90"/>
        <v>6</v>
      </c>
      <c r="S645" s="108">
        <v>26.522500000000001</v>
      </c>
      <c r="T645" s="111" t="s">
        <v>32</v>
      </c>
    </row>
    <row r="646" spans="1:20" s="50" customFormat="1" ht="20.100000000000001" customHeight="1" x14ac:dyDescent="0.2">
      <c r="A646" s="95"/>
      <c r="B646" s="93"/>
      <c r="C646" s="96"/>
      <c r="D646" s="93"/>
      <c r="E646" s="93"/>
      <c r="F646" s="93"/>
      <c r="G646" s="110">
        <v>73405</v>
      </c>
      <c r="H646" s="94" t="s">
        <v>568</v>
      </c>
      <c r="I646" s="79" t="s">
        <v>484</v>
      </c>
      <c r="J646" s="66">
        <f>Tabel32[[#This Row],[Artikelnummer gAvilar]]</f>
        <v>73405</v>
      </c>
      <c r="K646" s="79" t="str">
        <f t="shared" si="84"/>
        <v>8718558734057</v>
      </c>
      <c r="L646" s="79">
        <v>8718558</v>
      </c>
      <c r="M646" s="79">
        <f t="shared" si="85"/>
        <v>36</v>
      </c>
      <c r="N646" s="79">
        <f t="shared" si="86"/>
        <v>108</v>
      </c>
      <c r="O646" s="79">
        <f t="shared" si="87"/>
        <v>25</v>
      </c>
      <c r="P646" s="79">
        <f t="shared" si="88"/>
        <v>133</v>
      </c>
      <c r="Q646" s="79">
        <f t="shared" si="89"/>
        <v>140</v>
      </c>
      <c r="R646" s="79">
        <f t="shared" si="90"/>
        <v>7</v>
      </c>
      <c r="S646" s="108">
        <v>12.36</v>
      </c>
      <c r="T646" s="111" t="s">
        <v>32</v>
      </c>
    </row>
    <row r="647" spans="1:20" s="50" customFormat="1" ht="20.100000000000001" customHeight="1" x14ac:dyDescent="0.2">
      <c r="A647" s="95"/>
      <c r="B647" s="93"/>
      <c r="C647" s="96"/>
      <c r="D647" s="93"/>
      <c r="E647" s="93"/>
      <c r="F647" s="93"/>
      <c r="G647" s="110">
        <v>73406</v>
      </c>
      <c r="H647" s="94" t="s">
        <v>569</v>
      </c>
      <c r="I647" s="79" t="s">
        <v>484</v>
      </c>
      <c r="J647" s="66">
        <f>Tabel32[[#This Row],[Artikelnummer gAvilar]]</f>
        <v>73406</v>
      </c>
      <c r="K647" s="79" t="str">
        <f t="shared" si="84"/>
        <v>8718558734064</v>
      </c>
      <c r="L647" s="79">
        <v>8718558</v>
      </c>
      <c r="M647" s="79">
        <f t="shared" si="85"/>
        <v>37</v>
      </c>
      <c r="N647" s="79">
        <f t="shared" si="86"/>
        <v>111</v>
      </c>
      <c r="O647" s="79">
        <f t="shared" si="87"/>
        <v>25</v>
      </c>
      <c r="P647" s="79">
        <f t="shared" si="88"/>
        <v>136</v>
      </c>
      <c r="Q647" s="79">
        <f t="shared" si="89"/>
        <v>140</v>
      </c>
      <c r="R647" s="79">
        <f t="shared" si="90"/>
        <v>4</v>
      </c>
      <c r="S647" s="108">
        <v>9.3215000000000003</v>
      </c>
      <c r="T647" s="111" t="s">
        <v>32</v>
      </c>
    </row>
    <row r="648" spans="1:20" s="50" customFormat="1" ht="20.100000000000001" customHeight="1" x14ac:dyDescent="0.2">
      <c r="A648" s="95"/>
      <c r="B648" s="93"/>
      <c r="C648" s="96"/>
      <c r="D648" s="93"/>
      <c r="E648" s="93"/>
      <c r="F648" s="93"/>
      <c r="G648" s="110">
        <v>73407</v>
      </c>
      <c r="H648" s="94" t="s">
        <v>570</v>
      </c>
      <c r="I648" s="79" t="s">
        <v>484</v>
      </c>
      <c r="J648" s="66">
        <f>Tabel32[[#This Row],[Artikelnummer gAvilar]]</f>
        <v>73407</v>
      </c>
      <c r="K648" s="79" t="str">
        <f t="shared" si="84"/>
        <v>8718558734071</v>
      </c>
      <c r="L648" s="79">
        <v>8718558</v>
      </c>
      <c r="M648" s="79">
        <f t="shared" si="85"/>
        <v>38</v>
      </c>
      <c r="N648" s="79">
        <f t="shared" si="86"/>
        <v>114</v>
      </c>
      <c r="O648" s="79">
        <f t="shared" si="87"/>
        <v>25</v>
      </c>
      <c r="P648" s="79">
        <f t="shared" si="88"/>
        <v>139</v>
      </c>
      <c r="Q648" s="79">
        <f t="shared" si="89"/>
        <v>140</v>
      </c>
      <c r="R648" s="79">
        <f t="shared" si="90"/>
        <v>1</v>
      </c>
      <c r="S648" s="108">
        <v>2.2145000000000001</v>
      </c>
      <c r="T648" s="111" t="s">
        <v>32</v>
      </c>
    </row>
    <row r="649" spans="1:20" s="50" customFormat="1" ht="20.100000000000001" customHeight="1" x14ac:dyDescent="0.2">
      <c r="A649" s="66" t="s">
        <v>256</v>
      </c>
      <c r="B649" s="66">
        <v>3410065</v>
      </c>
      <c r="C649" s="66" t="s">
        <v>554</v>
      </c>
      <c r="D649" s="66" t="s">
        <v>256</v>
      </c>
      <c r="E649" s="66" t="s">
        <v>256</v>
      </c>
      <c r="F649" s="66" t="s">
        <v>256</v>
      </c>
      <c r="G649" s="112">
        <v>72199</v>
      </c>
      <c r="H649" s="79" t="s">
        <v>717</v>
      </c>
      <c r="I649" s="79" t="s">
        <v>484</v>
      </c>
      <c r="J649" s="66">
        <f>Tabel32[[#This Row],[Artikelnummer gAvilar]]</f>
        <v>72199</v>
      </c>
      <c r="K649" s="79" t="str">
        <f t="shared" si="84"/>
        <v>8718558721996</v>
      </c>
      <c r="L649" s="79">
        <v>8718558</v>
      </c>
      <c r="M649" s="79">
        <f t="shared" si="85"/>
        <v>37</v>
      </c>
      <c r="N649" s="79">
        <f t="shared" si="86"/>
        <v>111</v>
      </c>
      <c r="O649" s="79">
        <f t="shared" si="87"/>
        <v>33</v>
      </c>
      <c r="P649" s="79">
        <f t="shared" si="88"/>
        <v>144</v>
      </c>
      <c r="Q649" s="79">
        <f t="shared" si="89"/>
        <v>150</v>
      </c>
      <c r="R649" s="79">
        <f t="shared" si="90"/>
        <v>6</v>
      </c>
      <c r="S649" s="108">
        <v>345.05</v>
      </c>
      <c r="T649" s="109" t="s">
        <v>12</v>
      </c>
    </row>
    <row r="650" spans="1:20" s="50" customFormat="1" ht="20.100000000000001" customHeight="1" x14ac:dyDescent="0.2">
      <c r="A650" s="95"/>
      <c r="B650" s="93"/>
      <c r="C650" s="96"/>
      <c r="D650" s="93"/>
      <c r="E650" s="93"/>
      <c r="F650" s="93"/>
      <c r="G650" s="110">
        <v>73370</v>
      </c>
      <c r="H650" s="79" t="s">
        <v>547</v>
      </c>
      <c r="I650" s="79" t="s">
        <v>484</v>
      </c>
      <c r="J650" s="66">
        <f>Tabel32[[#This Row],[Artikelnummer gAvilar]]</f>
        <v>73370</v>
      </c>
      <c r="K650" s="79" t="str">
        <f t="shared" si="84"/>
        <v>8718558733708</v>
      </c>
      <c r="L650" s="79">
        <v>8718558</v>
      </c>
      <c r="M650" s="79">
        <f t="shared" si="85"/>
        <v>30</v>
      </c>
      <c r="N650" s="79">
        <f t="shared" si="86"/>
        <v>90</v>
      </c>
      <c r="O650" s="79">
        <f t="shared" si="87"/>
        <v>32</v>
      </c>
      <c r="P650" s="79">
        <f t="shared" si="88"/>
        <v>122</v>
      </c>
      <c r="Q650" s="79">
        <f t="shared" si="89"/>
        <v>130</v>
      </c>
      <c r="R650" s="79">
        <f t="shared" si="90"/>
        <v>8</v>
      </c>
      <c r="S650" s="108">
        <v>234.84</v>
      </c>
      <c r="T650" s="109" t="s">
        <v>12</v>
      </c>
    </row>
    <row r="651" spans="1:20" s="50" customFormat="1" ht="20.100000000000001" customHeight="1" x14ac:dyDescent="0.2">
      <c r="A651" s="95"/>
      <c r="B651" s="93"/>
      <c r="C651" s="96"/>
      <c r="D651" s="93"/>
      <c r="E651" s="93"/>
      <c r="F651" s="93"/>
      <c r="G651" s="110">
        <v>73371</v>
      </c>
      <c r="H651" s="79" t="s">
        <v>550</v>
      </c>
      <c r="I651" s="79" t="s">
        <v>484</v>
      </c>
      <c r="J651" s="66">
        <f>Tabel32[[#This Row],[Artikelnummer gAvilar]]</f>
        <v>73371</v>
      </c>
      <c r="K651" s="79" t="str">
        <f t="shared" si="84"/>
        <v>8718558733715</v>
      </c>
      <c r="L651" s="79">
        <v>8718558</v>
      </c>
      <c r="M651" s="79">
        <f t="shared" si="85"/>
        <v>31</v>
      </c>
      <c r="N651" s="79">
        <f t="shared" si="86"/>
        <v>93</v>
      </c>
      <c r="O651" s="79">
        <f t="shared" si="87"/>
        <v>32</v>
      </c>
      <c r="P651" s="79">
        <f t="shared" si="88"/>
        <v>125</v>
      </c>
      <c r="Q651" s="79">
        <f t="shared" si="89"/>
        <v>130</v>
      </c>
      <c r="R651" s="79">
        <f t="shared" si="90"/>
        <v>5</v>
      </c>
      <c r="S651" s="108">
        <v>228</v>
      </c>
      <c r="T651" s="111" t="s">
        <v>32</v>
      </c>
    </row>
    <row r="652" spans="1:20" s="50" customFormat="1" ht="20.100000000000001" customHeight="1" x14ac:dyDescent="0.2">
      <c r="A652" s="95"/>
      <c r="B652" s="93"/>
      <c r="C652" s="96"/>
      <c r="D652" s="93"/>
      <c r="E652" s="93"/>
      <c r="F652" s="93"/>
      <c r="G652" s="110">
        <v>73413</v>
      </c>
      <c r="H652" s="94" t="s">
        <v>612</v>
      </c>
      <c r="I652" s="79" t="s">
        <v>484</v>
      </c>
      <c r="J652" s="66">
        <f>Tabel32[[#This Row],[Artikelnummer gAvilar]]</f>
        <v>73413</v>
      </c>
      <c r="K652" s="79" t="str">
        <f t="shared" si="84"/>
        <v>8718558734132</v>
      </c>
      <c r="L652" s="79">
        <v>8718558</v>
      </c>
      <c r="M652" s="79">
        <f t="shared" si="85"/>
        <v>34</v>
      </c>
      <c r="N652" s="79">
        <f t="shared" si="86"/>
        <v>102</v>
      </c>
      <c r="O652" s="79">
        <f t="shared" si="87"/>
        <v>26</v>
      </c>
      <c r="P652" s="79">
        <f t="shared" si="88"/>
        <v>128</v>
      </c>
      <c r="Q652" s="79">
        <f t="shared" si="89"/>
        <v>130</v>
      </c>
      <c r="R652" s="79">
        <f t="shared" si="90"/>
        <v>2</v>
      </c>
      <c r="S652" s="108">
        <v>88.4255</v>
      </c>
      <c r="T652" s="109" t="s">
        <v>12</v>
      </c>
    </row>
    <row r="653" spans="1:20" s="50" customFormat="1" ht="20.100000000000001" customHeight="1" x14ac:dyDescent="0.2">
      <c r="A653" s="95"/>
      <c r="B653" s="93"/>
      <c r="C653" s="96"/>
      <c r="D653" s="93"/>
      <c r="E653" s="93"/>
      <c r="F653" s="93"/>
      <c r="G653" s="110">
        <v>73418</v>
      </c>
      <c r="H653" s="94" t="s">
        <v>617</v>
      </c>
      <c r="I653" s="79" t="s">
        <v>484</v>
      </c>
      <c r="J653" s="66">
        <f>Tabel32[[#This Row],[Artikelnummer gAvilar]]</f>
        <v>73418</v>
      </c>
      <c r="K653" s="79" t="str">
        <f t="shared" si="84"/>
        <v>8718558734187</v>
      </c>
      <c r="L653" s="79">
        <v>8718558</v>
      </c>
      <c r="M653" s="79">
        <f t="shared" si="85"/>
        <v>39</v>
      </c>
      <c r="N653" s="79">
        <f t="shared" si="86"/>
        <v>117</v>
      </c>
      <c r="O653" s="79">
        <f t="shared" si="87"/>
        <v>26</v>
      </c>
      <c r="P653" s="79">
        <f t="shared" si="88"/>
        <v>143</v>
      </c>
      <c r="Q653" s="79">
        <f t="shared" si="89"/>
        <v>150</v>
      </c>
      <c r="R653" s="79">
        <f t="shared" si="90"/>
        <v>7</v>
      </c>
      <c r="S653" s="108">
        <v>73.027000000000001</v>
      </c>
      <c r="T653" s="109" t="s">
        <v>12</v>
      </c>
    </row>
    <row r="654" spans="1:20" s="50" customFormat="1" ht="20.100000000000001" customHeight="1" x14ac:dyDescent="0.2">
      <c r="A654" s="66" t="s">
        <v>256</v>
      </c>
      <c r="B654" s="66" t="s">
        <v>256</v>
      </c>
      <c r="C654" s="73" t="s">
        <v>513</v>
      </c>
      <c r="D654" s="66" t="s">
        <v>256</v>
      </c>
      <c r="E654" s="66" t="s">
        <v>256</v>
      </c>
      <c r="F654" s="66" t="s">
        <v>256</v>
      </c>
      <c r="G654" s="107">
        <v>72254</v>
      </c>
      <c r="H654" s="79" t="s">
        <v>636</v>
      </c>
      <c r="I654" s="79" t="s">
        <v>484</v>
      </c>
      <c r="J654" s="66">
        <f>Tabel32[[#This Row],[Artikelnummer gAvilar]]</f>
        <v>72254</v>
      </c>
      <c r="K654" s="79" t="str">
        <f t="shared" si="84"/>
        <v>8718558722542</v>
      </c>
      <c r="L654" s="79">
        <v>8718558</v>
      </c>
      <c r="M654" s="79">
        <f t="shared" si="85"/>
        <v>33</v>
      </c>
      <c r="N654" s="79">
        <f t="shared" si="86"/>
        <v>99</v>
      </c>
      <c r="O654" s="79">
        <f t="shared" si="87"/>
        <v>29</v>
      </c>
      <c r="P654" s="79">
        <f t="shared" si="88"/>
        <v>128</v>
      </c>
      <c r="Q654" s="79">
        <f t="shared" si="89"/>
        <v>130</v>
      </c>
      <c r="R654" s="79">
        <f t="shared" si="90"/>
        <v>2</v>
      </c>
      <c r="S654" s="108">
        <v>96.82</v>
      </c>
      <c r="T654" s="109" t="s">
        <v>12</v>
      </c>
    </row>
    <row r="655" spans="1:20" s="50" customFormat="1" ht="20.100000000000001" customHeight="1" x14ac:dyDescent="0.2">
      <c r="A655" s="66" t="s">
        <v>256</v>
      </c>
      <c r="B655" s="66" t="s">
        <v>256</v>
      </c>
      <c r="C655" s="73" t="s">
        <v>514</v>
      </c>
      <c r="D655" s="66" t="s">
        <v>256</v>
      </c>
      <c r="E655" s="66" t="s">
        <v>256</v>
      </c>
      <c r="F655" s="66" t="s">
        <v>256</v>
      </c>
      <c r="G655" s="107">
        <v>72255</v>
      </c>
      <c r="H655" s="79" t="s">
        <v>637</v>
      </c>
      <c r="I655" s="79" t="s">
        <v>484</v>
      </c>
      <c r="J655" s="66">
        <f>Tabel32[[#This Row],[Artikelnummer gAvilar]]</f>
        <v>72255</v>
      </c>
      <c r="K655" s="79" t="str">
        <f t="shared" si="84"/>
        <v>8718558722559</v>
      </c>
      <c r="L655" s="79">
        <v>8718558</v>
      </c>
      <c r="M655" s="79">
        <f t="shared" si="85"/>
        <v>34</v>
      </c>
      <c r="N655" s="79">
        <f t="shared" si="86"/>
        <v>102</v>
      </c>
      <c r="O655" s="79">
        <f t="shared" si="87"/>
        <v>29</v>
      </c>
      <c r="P655" s="79">
        <f t="shared" si="88"/>
        <v>131</v>
      </c>
      <c r="Q655" s="79">
        <f t="shared" si="89"/>
        <v>140</v>
      </c>
      <c r="R655" s="79">
        <f t="shared" si="90"/>
        <v>9</v>
      </c>
      <c r="S655" s="108">
        <v>105.06</v>
      </c>
      <c r="T655" s="109" t="s">
        <v>12</v>
      </c>
    </row>
    <row r="656" spans="1:20" s="50" customFormat="1" ht="20.100000000000001" customHeight="1" x14ac:dyDescent="0.2">
      <c r="A656" s="66" t="s">
        <v>256</v>
      </c>
      <c r="B656" s="66" t="s">
        <v>256</v>
      </c>
      <c r="C656" s="73" t="s">
        <v>515</v>
      </c>
      <c r="D656" s="66" t="s">
        <v>256</v>
      </c>
      <c r="E656" s="66" t="s">
        <v>256</v>
      </c>
      <c r="F656" s="66" t="s">
        <v>256</v>
      </c>
      <c r="G656" s="107">
        <v>72256</v>
      </c>
      <c r="H656" s="79" t="s">
        <v>638</v>
      </c>
      <c r="I656" s="79" t="s">
        <v>484</v>
      </c>
      <c r="J656" s="66">
        <f>Tabel32[[#This Row],[Artikelnummer gAvilar]]</f>
        <v>72256</v>
      </c>
      <c r="K656" s="79" t="str">
        <f t="shared" si="84"/>
        <v>8718558722566</v>
      </c>
      <c r="L656" s="79">
        <v>8718558</v>
      </c>
      <c r="M656" s="79">
        <f t="shared" si="85"/>
        <v>35</v>
      </c>
      <c r="N656" s="79">
        <f t="shared" si="86"/>
        <v>105</v>
      </c>
      <c r="O656" s="79">
        <f t="shared" si="87"/>
        <v>29</v>
      </c>
      <c r="P656" s="79">
        <f t="shared" si="88"/>
        <v>134</v>
      </c>
      <c r="Q656" s="79">
        <f t="shared" si="89"/>
        <v>140</v>
      </c>
      <c r="R656" s="79">
        <f t="shared" si="90"/>
        <v>6</v>
      </c>
      <c r="S656" s="108">
        <v>113.3</v>
      </c>
      <c r="T656" s="111" t="s">
        <v>32</v>
      </c>
    </row>
    <row r="657" spans="1:20" s="50" customFormat="1" ht="20.100000000000001" customHeight="1" x14ac:dyDescent="0.2">
      <c r="A657" s="66" t="s">
        <v>256</v>
      </c>
      <c r="B657" s="66" t="s">
        <v>256</v>
      </c>
      <c r="C657" s="73" t="s">
        <v>516</v>
      </c>
      <c r="D657" s="66" t="s">
        <v>256</v>
      </c>
      <c r="E657" s="66" t="s">
        <v>256</v>
      </c>
      <c r="F657" s="66" t="s">
        <v>256</v>
      </c>
      <c r="G657" s="107">
        <v>72257</v>
      </c>
      <c r="H657" s="79" t="s">
        <v>639</v>
      </c>
      <c r="I657" s="79" t="s">
        <v>484</v>
      </c>
      <c r="J657" s="66">
        <f>Tabel32[[#This Row],[Artikelnummer gAvilar]]</f>
        <v>72257</v>
      </c>
      <c r="K657" s="79" t="str">
        <f t="shared" si="84"/>
        <v>8718558722573</v>
      </c>
      <c r="L657" s="79">
        <v>8718558</v>
      </c>
      <c r="M657" s="79">
        <f t="shared" si="85"/>
        <v>36</v>
      </c>
      <c r="N657" s="79">
        <f t="shared" si="86"/>
        <v>108</v>
      </c>
      <c r="O657" s="79">
        <f t="shared" si="87"/>
        <v>29</v>
      </c>
      <c r="P657" s="79">
        <f t="shared" si="88"/>
        <v>137</v>
      </c>
      <c r="Q657" s="79">
        <f t="shared" si="89"/>
        <v>140</v>
      </c>
      <c r="R657" s="79">
        <f t="shared" si="90"/>
        <v>3</v>
      </c>
      <c r="S657" s="108">
        <v>185.6575</v>
      </c>
      <c r="T657" s="111" t="s">
        <v>32</v>
      </c>
    </row>
    <row r="658" spans="1:20" s="50" customFormat="1" ht="20.100000000000001" customHeight="1" x14ac:dyDescent="0.2">
      <c r="A658" s="66" t="s">
        <v>256</v>
      </c>
      <c r="B658" s="66" t="s">
        <v>256</v>
      </c>
      <c r="C658" s="66" t="s">
        <v>256</v>
      </c>
      <c r="D658" s="66" t="s">
        <v>256</v>
      </c>
      <c r="E658" s="66" t="s">
        <v>256</v>
      </c>
      <c r="F658" s="66" t="s">
        <v>256</v>
      </c>
      <c r="G658" s="107">
        <v>73388</v>
      </c>
      <c r="H658" s="79" t="s">
        <v>647</v>
      </c>
      <c r="I658" s="79" t="s">
        <v>484</v>
      </c>
      <c r="J658" s="66">
        <f>Tabel32[[#This Row],[Artikelnummer gAvilar]]</f>
        <v>73388</v>
      </c>
      <c r="K658" s="79" t="str">
        <f t="shared" si="84"/>
        <v>8718558733883</v>
      </c>
      <c r="L658" s="79">
        <v>8718558</v>
      </c>
      <c r="M658" s="79">
        <f t="shared" si="85"/>
        <v>38</v>
      </c>
      <c r="N658" s="79">
        <f t="shared" si="86"/>
        <v>114</v>
      </c>
      <c r="O658" s="79">
        <f t="shared" si="87"/>
        <v>33</v>
      </c>
      <c r="P658" s="79">
        <f t="shared" si="88"/>
        <v>147</v>
      </c>
      <c r="Q658" s="79">
        <f t="shared" si="89"/>
        <v>150</v>
      </c>
      <c r="R658" s="79">
        <f t="shared" si="90"/>
        <v>3</v>
      </c>
      <c r="S658" s="108">
        <v>11.5875</v>
      </c>
      <c r="T658" s="111" t="s">
        <v>32</v>
      </c>
    </row>
    <row r="659" spans="1:20" s="50" customFormat="1" ht="20.100000000000001" customHeight="1" x14ac:dyDescent="0.2">
      <c r="A659" s="66" t="s">
        <v>256</v>
      </c>
      <c r="B659" s="66"/>
      <c r="C659" s="66" t="s">
        <v>256</v>
      </c>
      <c r="D659" s="66" t="s">
        <v>256</v>
      </c>
      <c r="E659" s="66" t="s">
        <v>256</v>
      </c>
      <c r="F659" s="66" t="s">
        <v>256</v>
      </c>
      <c r="G659" s="112">
        <v>73373</v>
      </c>
      <c r="H659" s="79" t="s">
        <v>718</v>
      </c>
      <c r="I659" s="79" t="s">
        <v>484</v>
      </c>
      <c r="J659" s="66">
        <f>Tabel32[[#This Row],[Artikelnummer gAvilar]]</f>
        <v>73373</v>
      </c>
      <c r="K659" s="79" t="str">
        <f t="shared" si="84"/>
        <v>8718558733739</v>
      </c>
      <c r="L659" s="79">
        <v>8718558</v>
      </c>
      <c r="M659" s="79">
        <f t="shared" si="85"/>
        <v>33</v>
      </c>
      <c r="N659" s="79">
        <f t="shared" si="86"/>
        <v>99</v>
      </c>
      <c r="O659" s="79">
        <f t="shared" si="87"/>
        <v>32</v>
      </c>
      <c r="P659" s="79">
        <f t="shared" si="88"/>
        <v>131</v>
      </c>
      <c r="Q659" s="79">
        <f t="shared" si="89"/>
        <v>140</v>
      </c>
      <c r="R659" s="79">
        <f t="shared" si="90"/>
        <v>9</v>
      </c>
      <c r="S659" s="108">
        <v>345.05</v>
      </c>
      <c r="T659" s="109" t="s">
        <v>12</v>
      </c>
    </row>
    <row r="660" spans="1:20" s="50" customFormat="1" ht="20.100000000000001" customHeight="1" x14ac:dyDescent="0.2">
      <c r="A660" s="95"/>
      <c r="B660" s="93"/>
      <c r="C660" s="96"/>
      <c r="D660" s="93"/>
      <c r="E660" s="93"/>
      <c r="F660" s="93"/>
      <c r="G660" s="110">
        <v>73370</v>
      </c>
      <c r="H660" s="79" t="s">
        <v>547</v>
      </c>
      <c r="I660" s="79" t="s">
        <v>484</v>
      </c>
      <c r="J660" s="66">
        <f>Tabel32[[#This Row],[Artikelnummer gAvilar]]</f>
        <v>73370</v>
      </c>
      <c r="K660" s="79" t="str">
        <f t="shared" si="84"/>
        <v>8718558733708</v>
      </c>
      <c r="L660" s="79">
        <v>8718558</v>
      </c>
      <c r="M660" s="79">
        <f t="shared" si="85"/>
        <v>30</v>
      </c>
      <c r="N660" s="79">
        <f t="shared" si="86"/>
        <v>90</v>
      </c>
      <c r="O660" s="79">
        <f t="shared" si="87"/>
        <v>32</v>
      </c>
      <c r="P660" s="79">
        <f t="shared" si="88"/>
        <v>122</v>
      </c>
      <c r="Q660" s="79">
        <f t="shared" si="89"/>
        <v>130</v>
      </c>
      <c r="R660" s="79">
        <f t="shared" si="90"/>
        <v>8</v>
      </c>
      <c r="S660" s="108">
        <v>234.84</v>
      </c>
      <c r="T660" s="109" t="s">
        <v>12</v>
      </c>
    </row>
    <row r="661" spans="1:20" s="50" customFormat="1" ht="20.100000000000001" customHeight="1" x14ac:dyDescent="0.2">
      <c r="A661" s="95"/>
      <c r="B661" s="93"/>
      <c r="C661" s="96"/>
      <c r="D661" s="93"/>
      <c r="E661" s="93"/>
      <c r="F661" s="93"/>
      <c r="G661" s="110">
        <v>73371</v>
      </c>
      <c r="H661" s="79" t="s">
        <v>550</v>
      </c>
      <c r="I661" s="79" t="s">
        <v>484</v>
      </c>
      <c r="J661" s="66">
        <f>Tabel32[[#This Row],[Artikelnummer gAvilar]]</f>
        <v>73371</v>
      </c>
      <c r="K661" s="79" t="str">
        <f t="shared" ref="K661:K724" si="91">L661&amp;J661&amp;R661</f>
        <v>8718558733715</v>
      </c>
      <c r="L661" s="79">
        <v>8718558</v>
      </c>
      <c r="M661" s="79">
        <f t="shared" ref="M661:M724" si="92">(SUM(LEFT(J661,1),LEFT(J661,3),RIGHT(J661,1))-(10*(LEFT(J661,2)))+7+8+5)</f>
        <v>31</v>
      </c>
      <c r="N661" s="79">
        <f t="shared" ref="N661:N724" si="93">3*M661</f>
        <v>93</v>
      </c>
      <c r="O661" s="79">
        <f t="shared" ref="O661:O724" si="94">SUM(LEFT(J661,2)-(10*LEFT(J661,1)))+LEFT(J661,4)-(10*LEFT(J661,3))+8+1+5+8</f>
        <v>32</v>
      </c>
      <c r="P661" s="79">
        <f t="shared" ref="P661:P724" si="95">N661+O661</f>
        <v>125</v>
      </c>
      <c r="Q661" s="79">
        <f t="shared" ref="Q661:Q724" si="96">CEILING(P661,10)</f>
        <v>130</v>
      </c>
      <c r="R661" s="79">
        <f t="shared" ref="R661:R724" si="97">Q661-P661</f>
        <v>5</v>
      </c>
      <c r="S661" s="108">
        <v>228</v>
      </c>
      <c r="T661" s="111" t="s">
        <v>32</v>
      </c>
    </row>
    <row r="662" spans="1:20" s="50" customFormat="1" ht="20.100000000000001" customHeight="1" x14ac:dyDescent="0.2">
      <c r="A662" s="95"/>
      <c r="B662" s="93"/>
      <c r="C662" s="96"/>
      <c r="D662" s="93"/>
      <c r="E662" s="93"/>
      <c r="F662" s="93"/>
      <c r="G662" s="110">
        <v>73414</v>
      </c>
      <c r="H662" s="94" t="s">
        <v>613</v>
      </c>
      <c r="I662" s="79" t="s">
        <v>484</v>
      </c>
      <c r="J662" s="66">
        <f>Tabel32[[#This Row],[Artikelnummer gAvilar]]</f>
        <v>73414</v>
      </c>
      <c r="K662" s="79" t="str">
        <f t="shared" si="91"/>
        <v>8718558734149</v>
      </c>
      <c r="L662" s="79">
        <v>8718558</v>
      </c>
      <c r="M662" s="79">
        <f t="shared" si="92"/>
        <v>35</v>
      </c>
      <c r="N662" s="79">
        <f t="shared" si="93"/>
        <v>105</v>
      </c>
      <c r="O662" s="79">
        <f t="shared" si="94"/>
        <v>26</v>
      </c>
      <c r="P662" s="79">
        <f t="shared" si="95"/>
        <v>131</v>
      </c>
      <c r="Q662" s="79">
        <f t="shared" si="96"/>
        <v>140</v>
      </c>
      <c r="R662" s="79">
        <f t="shared" si="97"/>
        <v>9</v>
      </c>
      <c r="S662" s="108">
        <v>126.896</v>
      </c>
      <c r="T662" s="109" t="s">
        <v>12</v>
      </c>
    </row>
    <row r="663" spans="1:20" s="50" customFormat="1" ht="20.100000000000001" customHeight="1" x14ac:dyDescent="0.2">
      <c r="A663" s="95"/>
      <c r="B663" s="93"/>
      <c r="C663" s="96"/>
      <c r="D663" s="93"/>
      <c r="E663" s="93"/>
      <c r="F663" s="93"/>
      <c r="G663" s="110">
        <v>73419</v>
      </c>
      <c r="H663" s="94" t="s">
        <v>618</v>
      </c>
      <c r="I663" s="79" t="s">
        <v>484</v>
      </c>
      <c r="J663" s="66">
        <f>Tabel32[[#This Row],[Artikelnummer gAvilar]]</f>
        <v>73419</v>
      </c>
      <c r="K663" s="79" t="str">
        <f t="shared" si="91"/>
        <v>8718558734194</v>
      </c>
      <c r="L663" s="79">
        <v>8718558</v>
      </c>
      <c r="M663" s="79">
        <f t="shared" si="92"/>
        <v>40</v>
      </c>
      <c r="N663" s="79">
        <f t="shared" si="93"/>
        <v>120</v>
      </c>
      <c r="O663" s="79">
        <f t="shared" si="94"/>
        <v>26</v>
      </c>
      <c r="P663" s="79">
        <f t="shared" si="95"/>
        <v>146</v>
      </c>
      <c r="Q663" s="79">
        <f t="shared" si="96"/>
        <v>150</v>
      </c>
      <c r="R663" s="79">
        <f t="shared" si="97"/>
        <v>4</v>
      </c>
      <c r="S663" s="108">
        <v>73.8</v>
      </c>
      <c r="T663" s="109" t="s">
        <v>12</v>
      </c>
    </row>
    <row r="664" spans="1:20" s="50" customFormat="1" ht="20.100000000000001" customHeight="1" x14ac:dyDescent="0.2">
      <c r="A664" s="66"/>
      <c r="B664" s="66"/>
      <c r="C664" s="73"/>
      <c r="D664" s="66"/>
      <c r="E664" s="66"/>
      <c r="F664" s="66"/>
      <c r="G664" s="107">
        <v>73392</v>
      </c>
      <c r="H664" s="79" t="s">
        <v>650</v>
      </c>
      <c r="I664" s="79" t="s">
        <v>484</v>
      </c>
      <c r="J664" s="66">
        <f>Tabel32[[#This Row],[Artikelnummer gAvilar]]</f>
        <v>73392</v>
      </c>
      <c r="K664" s="79" t="str">
        <f t="shared" si="91"/>
        <v>8718558733920</v>
      </c>
      <c r="L664" s="79">
        <v>8718558</v>
      </c>
      <c r="M664" s="79">
        <f t="shared" si="92"/>
        <v>32</v>
      </c>
      <c r="N664" s="79">
        <f t="shared" si="93"/>
        <v>96</v>
      </c>
      <c r="O664" s="79">
        <f t="shared" si="94"/>
        <v>34</v>
      </c>
      <c r="P664" s="79">
        <f t="shared" si="95"/>
        <v>130</v>
      </c>
      <c r="Q664" s="79">
        <f t="shared" si="96"/>
        <v>130</v>
      </c>
      <c r="R664" s="79">
        <f t="shared" si="97"/>
        <v>0</v>
      </c>
      <c r="S664" s="108">
        <v>118.45</v>
      </c>
      <c r="T664" s="109" t="s">
        <v>12</v>
      </c>
    </row>
    <row r="665" spans="1:20" s="50" customFormat="1" ht="20.100000000000001" customHeight="1" x14ac:dyDescent="0.2">
      <c r="A665" s="95"/>
      <c r="B665" s="93"/>
      <c r="C665" s="96"/>
      <c r="D665" s="93"/>
      <c r="E665" s="93"/>
      <c r="F665" s="93"/>
      <c r="G665" s="110">
        <v>73393</v>
      </c>
      <c r="H665" s="79" t="s">
        <v>651</v>
      </c>
      <c r="I665" s="79" t="s">
        <v>484</v>
      </c>
      <c r="J665" s="66">
        <f>Tabel32[[#This Row],[Artikelnummer gAvilar]]</f>
        <v>73393</v>
      </c>
      <c r="K665" s="79" t="str">
        <f t="shared" si="91"/>
        <v>8718558733937</v>
      </c>
      <c r="L665" s="79">
        <v>8718558</v>
      </c>
      <c r="M665" s="79">
        <f t="shared" si="92"/>
        <v>33</v>
      </c>
      <c r="N665" s="79">
        <f t="shared" si="93"/>
        <v>99</v>
      </c>
      <c r="O665" s="79">
        <f t="shared" si="94"/>
        <v>34</v>
      </c>
      <c r="P665" s="79">
        <f t="shared" si="95"/>
        <v>133</v>
      </c>
      <c r="Q665" s="79">
        <f t="shared" si="96"/>
        <v>140</v>
      </c>
      <c r="R665" s="79">
        <f t="shared" si="97"/>
        <v>7</v>
      </c>
      <c r="S665" s="108">
        <v>216.3</v>
      </c>
      <c r="T665" s="111" t="s">
        <v>32</v>
      </c>
    </row>
    <row r="666" spans="1:20" s="50" customFormat="1" ht="20.100000000000001" customHeight="1" x14ac:dyDescent="0.2">
      <c r="A666" s="95"/>
      <c r="B666" s="93"/>
      <c r="C666" s="96"/>
      <c r="D666" s="93"/>
      <c r="E666" s="93"/>
      <c r="F666" s="93"/>
      <c r="G666" s="110">
        <v>73394</v>
      </c>
      <c r="H666" s="79" t="s">
        <v>652</v>
      </c>
      <c r="I666" s="79" t="s">
        <v>484</v>
      </c>
      <c r="J666" s="66">
        <f>Tabel32[[#This Row],[Artikelnummer gAvilar]]</f>
        <v>73394</v>
      </c>
      <c r="K666" s="79" t="str">
        <f t="shared" si="91"/>
        <v>8718558733944</v>
      </c>
      <c r="L666" s="79">
        <v>8718558</v>
      </c>
      <c r="M666" s="79">
        <f t="shared" si="92"/>
        <v>34</v>
      </c>
      <c r="N666" s="79">
        <f t="shared" si="93"/>
        <v>102</v>
      </c>
      <c r="O666" s="79">
        <f t="shared" si="94"/>
        <v>34</v>
      </c>
      <c r="P666" s="79">
        <f t="shared" si="95"/>
        <v>136</v>
      </c>
      <c r="Q666" s="79">
        <f t="shared" si="96"/>
        <v>140</v>
      </c>
      <c r="R666" s="79">
        <f t="shared" si="97"/>
        <v>4</v>
      </c>
      <c r="S666" s="108">
        <v>438.78</v>
      </c>
      <c r="T666" s="111" t="s">
        <v>32</v>
      </c>
    </row>
    <row r="667" spans="1:20" s="50" customFormat="1" ht="20.100000000000001" customHeight="1" x14ac:dyDescent="0.2">
      <c r="A667" s="95"/>
      <c r="B667" s="93"/>
      <c r="C667" s="96"/>
      <c r="D667" s="93"/>
      <c r="E667" s="93"/>
      <c r="F667" s="93"/>
      <c r="G667" s="110">
        <v>73400</v>
      </c>
      <c r="H667" s="94" t="s">
        <v>563</v>
      </c>
      <c r="I667" s="79" t="s">
        <v>484</v>
      </c>
      <c r="J667" s="66">
        <f>Tabel32[[#This Row],[Artikelnummer gAvilar]]</f>
        <v>73400</v>
      </c>
      <c r="K667" s="79" t="str">
        <f t="shared" si="91"/>
        <v>8718558734002</v>
      </c>
      <c r="L667" s="79">
        <v>8718558</v>
      </c>
      <c r="M667" s="79">
        <f t="shared" si="92"/>
        <v>31</v>
      </c>
      <c r="N667" s="79">
        <f t="shared" si="93"/>
        <v>93</v>
      </c>
      <c r="O667" s="79">
        <f t="shared" si="94"/>
        <v>25</v>
      </c>
      <c r="P667" s="79">
        <f t="shared" si="95"/>
        <v>118</v>
      </c>
      <c r="Q667" s="79">
        <f t="shared" si="96"/>
        <v>120</v>
      </c>
      <c r="R667" s="79">
        <f t="shared" si="97"/>
        <v>2</v>
      </c>
      <c r="S667" s="108">
        <v>17.767499999999998</v>
      </c>
      <c r="T667" s="111" t="s">
        <v>32</v>
      </c>
    </row>
    <row r="668" spans="1:20" s="50" customFormat="1" ht="20.100000000000001" customHeight="1" x14ac:dyDescent="0.2">
      <c r="A668" s="95"/>
      <c r="B668" s="93"/>
      <c r="C668" s="96"/>
      <c r="D668" s="93"/>
      <c r="E668" s="93"/>
      <c r="F668" s="93"/>
      <c r="G668" s="110">
        <v>73401</v>
      </c>
      <c r="H668" s="94" t="s">
        <v>564</v>
      </c>
      <c r="I668" s="79" t="s">
        <v>484</v>
      </c>
      <c r="J668" s="66">
        <f>Tabel32[[#This Row],[Artikelnummer gAvilar]]</f>
        <v>73401</v>
      </c>
      <c r="K668" s="79" t="str">
        <f t="shared" si="91"/>
        <v>8718558734019</v>
      </c>
      <c r="L668" s="79">
        <v>8718558</v>
      </c>
      <c r="M668" s="79">
        <f t="shared" si="92"/>
        <v>32</v>
      </c>
      <c r="N668" s="79">
        <f t="shared" si="93"/>
        <v>96</v>
      </c>
      <c r="O668" s="79">
        <f t="shared" si="94"/>
        <v>25</v>
      </c>
      <c r="P668" s="79">
        <f t="shared" si="95"/>
        <v>121</v>
      </c>
      <c r="Q668" s="79">
        <f t="shared" si="96"/>
        <v>130</v>
      </c>
      <c r="R668" s="79">
        <f t="shared" si="97"/>
        <v>9</v>
      </c>
      <c r="S668" s="108">
        <v>17.767499999999998</v>
      </c>
      <c r="T668" s="111" t="s">
        <v>32</v>
      </c>
    </row>
    <row r="669" spans="1:20" s="50" customFormat="1" ht="20.100000000000001" customHeight="1" x14ac:dyDescent="0.2">
      <c r="A669" s="95"/>
      <c r="B669" s="93"/>
      <c r="C669" s="96"/>
      <c r="D669" s="93"/>
      <c r="E669" s="93"/>
      <c r="F669" s="93"/>
      <c r="G669" s="110">
        <v>73402</v>
      </c>
      <c r="H669" s="94" t="s">
        <v>565</v>
      </c>
      <c r="I669" s="79" t="s">
        <v>484</v>
      </c>
      <c r="J669" s="66">
        <f>Tabel32[[#This Row],[Artikelnummer gAvilar]]</f>
        <v>73402</v>
      </c>
      <c r="K669" s="79" t="str">
        <f t="shared" si="91"/>
        <v>8718558734026</v>
      </c>
      <c r="L669" s="79">
        <v>8718558</v>
      </c>
      <c r="M669" s="79">
        <f t="shared" si="92"/>
        <v>33</v>
      </c>
      <c r="N669" s="79">
        <f t="shared" si="93"/>
        <v>99</v>
      </c>
      <c r="O669" s="79">
        <f t="shared" si="94"/>
        <v>25</v>
      </c>
      <c r="P669" s="79">
        <f t="shared" si="95"/>
        <v>124</v>
      </c>
      <c r="Q669" s="79">
        <f t="shared" si="96"/>
        <v>130</v>
      </c>
      <c r="R669" s="79">
        <f t="shared" si="97"/>
        <v>6</v>
      </c>
      <c r="S669" s="108">
        <v>26.522500000000001</v>
      </c>
      <c r="T669" s="111" t="s">
        <v>32</v>
      </c>
    </row>
    <row r="670" spans="1:20" s="50" customFormat="1" ht="20.100000000000001" customHeight="1" x14ac:dyDescent="0.2">
      <c r="A670" s="95"/>
      <c r="B670" s="93"/>
      <c r="C670" s="96"/>
      <c r="D670" s="93"/>
      <c r="E670" s="93"/>
      <c r="F670" s="93"/>
      <c r="G670" s="110">
        <v>73405</v>
      </c>
      <c r="H670" s="94" t="s">
        <v>568</v>
      </c>
      <c r="I670" s="79" t="s">
        <v>484</v>
      </c>
      <c r="J670" s="66">
        <f>Tabel32[[#This Row],[Artikelnummer gAvilar]]</f>
        <v>73405</v>
      </c>
      <c r="K670" s="79" t="str">
        <f t="shared" si="91"/>
        <v>8718558734057</v>
      </c>
      <c r="L670" s="79">
        <v>8718558</v>
      </c>
      <c r="M670" s="79">
        <f t="shared" si="92"/>
        <v>36</v>
      </c>
      <c r="N670" s="79">
        <f t="shared" si="93"/>
        <v>108</v>
      </c>
      <c r="O670" s="79">
        <f t="shared" si="94"/>
        <v>25</v>
      </c>
      <c r="P670" s="79">
        <f t="shared" si="95"/>
        <v>133</v>
      </c>
      <c r="Q670" s="79">
        <f t="shared" si="96"/>
        <v>140</v>
      </c>
      <c r="R670" s="79">
        <f t="shared" si="97"/>
        <v>7</v>
      </c>
      <c r="S670" s="108">
        <v>12.36</v>
      </c>
      <c r="T670" s="111" t="s">
        <v>32</v>
      </c>
    </row>
    <row r="671" spans="1:20" s="50" customFormat="1" ht="20.100000000000001" customHeight="1" x14ac:dyDescent="0.2">
      <c r="A671" s="95"/>
      <c r="B671" s="93"/>
      <c r="C671" s="96"/>
      <c r="D671" s="93"/>
      <c r="E671" s="93"/>
      <c r="F671" s="93"/>
      <c r="G671" s="110">
        <v>73406</v>
      </c>
      <c r="H671" s="94" t="s">
        <v>569</v>
      </c>
      <c r="I671" s="79" t="s">
        <v>484</v>
      </c>
      <c r="J671" s="66">
        <f>Tabel32[[#This Row],[Artikelnummer gAvilar]]</f>
        <v>73406</v>
      </c>
      <c r="K671" s="79" t="str">
        <f t="shared" si="91"/>
        <v>8718558734064</v>
      </c>
      <c r="L671" s="79">
        <v>8718558</v>
      </c>
      <c r="M671" s="79">
        <f t="shared" si="92"/>
        <v>37</v>
      </c>
      <c r="N671" s="79">
        <f t="shared" si="93"/>
        <v>111</v>
      </c>
      <c r="O671" s="79">
        <f t="shared" si="94"/>
        <v>25</v>
      </c>
      <c r="P671" s="79">
        <f t="shared" si="95"/>
        <v>136</v>
      </c>
      <c r="Q671" s="79">
        <f t="shared" si="96"/>
        <v>140</v>
      </c>
      <c r="R671" s="79">
        <f t="shared" si="97"/>
        <v>4</v>
      </c>
      <c r="S671" s="108">
        <v>9.3215000000000003</v>
      </c>
      <c r="T671" s="111" t="s">
        <v>32</v>
      </c>
    </row>
    <row r="672" spans="1:20" s="50" customFormat="1" ht="20.100000000000001" customHeight="1" x14ac:dyDescent="0.2">
      <c r="A672" s="95"/>
      <c r="B672" s="93"/>
      <c r="C672" s="96"/>
      <c r="D672" s="93"/>
      <c r="E672" s="93"/>
      <c r="F672" s="93"/>
      <c r="G672" s="110">
        <v>73407</v>
      </c>
      <c r="H672" s="94" t="s">
        <v>570</v>
      </c>
      <c r="I672" s="79" t="s">
        <v>484</v>
      </c>
      <c r="J672" s="66">
        <f>Tabel32[[#This Row],[Artikelnummer gAvilar]]</f>
        <v>73407</v>
      </c>
      <c r="K672" s="79" t="str">
        <f t="shared" si="91"/>
        <v>8718558734071</v>
      </c>
      <c r="L672" s="79">
        <v>8718558</v>
      </c>
      <c r="M672" s="79">
        <f t="shared" si="92"/>
        <v>38</v>
      </c>
      <c r="N672" s="79">
        <f t="shared" si="93"/>
        <v>114</v>
      </c>
      <c r="O672" s="79">
        <f t="shared" si="94"/>
        <v>25</v>
      </c>
      <c r="P672" s="79">
        <f t="shared" si="95"/>
        <v>139</v>
      </c>
      <c r="Q672" s="79">
        <f t="shared" si="96"/>
        <v>140</v>
      </c>
      <c r="R672" s="79">
        <f t="shared" si="97"/>
        <v>1</v>
      </c>
      <c r="S672" s="108">
        <v>2.2145000000000001</v>
      </c>
      <c r="T672" s="111" t="s">
        <v>32</v>
      </c>
    </row>
    <row r="673" spans="1:20" s="50" customFormat="1" ht="20.100000000000001" customHeight="1" x14ac:dyDescent="0.2">
      <c r="A673" s="66" t="s">
        <v>256</v>
      </c>
      <c r="B673" s="66">
        <v>3410066</v>
      </c>
      <c r="C673" s="66" t="s">
        <v>555</v>
      </c>
      <c r="D673" s="66" t="s">
        <v>256</v>
      </c>
      <c r="E673" s="66" t="s">
        <v>256</v>
      </c>
      <c r="F673" s="66" t="s">
        <v>256</v>
      </c>
      <c r="G673" s="112">
        <v>72200</v>
      </c>
      <c r="H673" s="79" t="s">
        <v>719</v>
      </c>
      <c r="I673" s="79" t="s">
        <v>484</v>
      </c>
      <c r="J673" s="66">
        <f>Tabel32[[#This Row],[Artikelnummer gAvilar]]</f>
        <v>72200</v>
      </c>
      <c r="K673" s="79" t="str">
        <f t="shared" si="91"/>
        <v>8718558722009</v>
      </c>
      <c r="L673" s="79">
        <v>8718558</v>
      </c>
      <c r="M673" s="79">
        <f t="shared" si="92"/>
        <v>29</v>
      </c>
      <c r="N673" s="79">
        <f t="shared" si="93"/>
        <v>87</v>
      </c>
      <c r="O673" s="79">
        <f t="shared" si="94"/>
        <v>24</v>
      </c>
      <c r="P673" s="79">
        <f t="shared" si="95"/>
        <v>111</v>
      </c>
      <c r="Q673" s="79">
        <f t="shared" si="96"/>
        <v>120</v>
      </c>
      <c r="R673" s="79">
        <f t="shared" si="97"/>
        <v>9</v>
      </c>
      <c r="S673" s="108">
        <v>595.34</v>
      </c>
      <c r="T673" s="109" t="s">
        <v>12</v>
      </c>
    </row>
    <row r="674" spans="1:20" s="50" customFormat="1" ht="20.100000000000001" customHeight="1" x14ac:dyDescent="0.2">
      <c r="A674" s="95"/>
      <c r="B674" s="93"/>
      <c r="C674" s="96"/>
      <c r="D674" s="93"/>
      <c r="E674" s="93"/>
      <c r="F674" s="93"/>
      <c r="G674" s="110">
        <v>72302</v>
      </c>
      <c r="H674" s="79" t="s">
        <v>548</v>
      </c>
      <c r="I674" s="79" t="s">
        <v>484</v>
      </c>
      <c r="J674" s="66">
        <f>Tabel32[[#This Row],[Artikelnummer gAvilar]]</f>
        <v>72302</v>
      </c>
      <c r="K674" s="79" t="str">
        <f t="shared" si="91"/>
        <v>8718558723020</v>
      </c>
      <c r="L674" s="79">
        <v>8718558</v>
      </c>
      <c r="M674" s="79">
        <f t="shared" si="92"/>
        <v>32</v>
      </c>
      <c r="N674" s="79">
        <f t="shared" si="93"/>
        <v>96</v>
      </c>
      <c r="O674" s="79">
        <f t="shared" si="94"/>
        <v>24</v>
      </c>
      <c r="P674" s="79">
        <f t="shared" si="95"/>
        <v>120</v>
      </c>
      <c r="Q674" s="79">
        <f t="shared" si="96"/>
        <v>120</v>
      </c>
      <c r="R674" s="79">
        <f t="shared" si="97"/>
        <v>0</v>
      </c>
      <c r="S674" s="108">
        <v>234.84</v>
      </c>
      <c r="T674" s="109" t="s">
        <v>12</v>
      </c>
    </row>
    <row r="675" spans="1:20" s="3" customFormat="1" ht="20.100000000000001" customHeight="1" x14ac:dyDescent="0.2">
      <c r="A675" s="95"/>
      <c r="B675" s="93"/>
      <c r="C675" s="96"/>
      <c r="D675" s="93"/>
      <c r="E675" s="93"/>
      <c r="F675" s="93"/>
      <c r="G675" s="110">
        <v>72305</v>
      </c>
      <c r="H675" s="79" t="s">
        <v>551</v>
      </c>
      <c r="I675" s="79" t="s">
        <v>484</v>
      </c>
      <c r="J675" s="66">
        <f>Tabel32[[#This Row],[Artikelnummer gAvilar]]</f>
        <v>72305</v>
      </c>
      <c r="K675" s="79" t="str">
        <f t="shared" si="91"/>
        <v>8718558723051</v>
      </c>
      <c r="L675" s="79">
        <v>8718558</v>
      </c>
      <c r="M675" s="79">
        <f t="shared" si="92"/>
        <v>35</v>
      </c>
      <c r="N675" s="79">
        <f t="shared" si="93"/>
        <v>105</v>
      </c>
      <c r="O675" s="79">
        <f t="shared" si="94"/>
        <v>24</v>
      </c>
      <c r="P675" s="79">
        <f t="shared" si="95"/>
        <v>129</v>
      </c>
      <c r="Q675" s="79">
        <f t="shared" si="96"/>
        <v>130</v>
      </c>
      <c r="R675" s="79">
        <f t="shared" si="97"/>
        <v>1</v>
      </c>
      <c r="S675" s="108">
        <v>228</v>
      </c>
      <c r="T675" s="111" t="s">
        <v>32</v>
      </c>
    </row>
    <row r="676" spans="1:20" s="3" customFormat="1" ht="20.100000000000001" customHeight="1" x14ac:dyDescent="0.2">
      <c r="A676" s="95"/>
      <c r="B676" s="93"/>
      <c r="C676" s="96"/>
      <c r="D676" s="93"/>
      <c r="E676" s="93"/>
      <c r="F676" s="93"/>
      <c r="G676" s="110">
        <v>73414</v>
      </c>
      <c r="H676" s="94" t="s">
        <v>613</v>
      </c>
      <c r="I676" s="79" t="s">
        <v>484</v>
      </c>
      <c r="J676" s="66">
        <f>Tabel32[[#This Row],[Artikelnummer gAvilar]]</f>
        <v>73414</v>
      </c>
      <c r="K676" s="79" t="str">
        <f t="shared" si="91"/>
        <v>8718558734149</v>
      </c>
      <c r="L676" s="79">
        <v>8718558</v>
      </c>
      <c r="M676" s="79">
        <f t="shared" si="92"/>
        <v>35</v>
      </c>
      <c r="N676" s="79">
        <f t="shared" si="93"/>
        <v>105</v>
      </c>
      <c r="O676" s="79">
        <f t="shared" si="94"/>
        <v>26</v>
      </c>
      <c r="P676" s="79">
        <f t="shared" si="95"/>
        <v>131</v>
      </c>
      <c r="Q676" s="79">
        <f t="shared" si="96"/>
        <v>140</v>
      </c>
      <c r="R676" s="79">
        <f t="shared" si="97"/>
        <v>9</v>
      </c>
      <c r="S676" s="108">
        <v>126.896</v>
      </c>
      <c r="T676" s="109" t="s">
        <v>12</v>
      </c>
    </row>
    <row r="677" spans="1:20" s="50" customFormat="1" ht="20.100000000000001" customHeight="1" x14ac:dyDescent="0.2">
      <c r="A677" s="95"/>
      <c r="B677" s="93"/>
      <c r="C677" s="96"/>
      <c r="D677" s="93"/>
      <c r="E677" s="93"/>
      <c r="F677" s="93"/>
      <c r="G677" s="110">
        <v>73419</v>
      </c>
      <c r="H677" s="94" t="s">
        <v>618</v>
      </c>
      <c r="I677" s="79" t="s">
        <v>484</v>
      </c>
      <c r="J677" s="66">
        <f>Tabel32[[#This Row],[Artikelnummer gAvilar]]</f>
        <v>73419</v>
      </c>
      <c r="K677" s="79" t="str">
        <f t="shared" si="91"/>
        <v>8718558734194</v>
      </c>
      <c r="L677" s="79">
        <v>8718558</v>
      </c>
      <c r="M677" s="79">
        <f t="shared" si="92"/>
        <v>40</v>
      </c>
      <c r="N677" s="79">
        <f t="shared" si="93"/>
        <v>120</v>
      </c>
      <c r="O677" s="79">
        <f t="shared" si="94"/>
        <v>26</v>
      </c>
      <c r="P677" s="79">
        <f t="shared" si="95"/>
        <v>146</v>
      </c>
      <c r="Q677" s="79">
        <f t="shared" si="96"/>
        <v>150</v>
      </c>
      <c r="R677" s="79">
        <f t="shared" si="97"/>
        <v>4</v>
      </c>
      <c r="S677" s="108">
        <v>73.8</v>
      </c>
      <c r="T677" s="109" t="s">
        <v>12</v>
      </c>
    </row>
    <row r="678" spans="1:20" s="50" customFormat="1" ht="20.100000000000001" customHeight="1" x14ac:dyDescent="0.2">
      <c r="A678" s="66" t="s">
        <v>256</v>
      </c>
      <c r="B678" s="66" t="s">
        <v>256</v>
      </c>
      <c r="C678" s="73" t="s">
        <v>513</v>
      </c>
      <c r="D678" s="66" t="s">
        <v>256</v>
      </c>
      <c r="E678" s="66" t="s">
        <v>256</v>
      </c>
      <c r="F678" s="66" t="s">
        <v>256</v>
      </c>
      <c r="G678" s="107">
        <v>72254</v>
      </c>
      <c r="H678" s="79" t="s">
        <v>636</v>
      </c>
      <c r="I678" s="79" t="s">
        <v>484</v>
      </c>
      <c r="J678" s="66">
        <f>Tabel32[[#This Row],[Artikelnummer gAvilar]]</f>
        <v>72254</v>
      </c>
      <c r="K678" s="79" t="str">
        <f t="shared" si="91"/>
        <v>8718558722542</v>
      </c>
      <c r="L678" s="79">
        <v>8718558</v>
      </c>
      <c r="M678" s="79">
        <f t="shared" si="92"/>
        <v>33</v>
      </c>
      <c r="N678" s="79">
        <f t="shared" si="93"/>
        <v>99</v>
      </c>
      <c r="O678" s="79">
        <f t="shared" si="94"/>
        <v>29</v>
      </c>
      <c r="P678" s="79">
        <f t="shared" si="95"/>
        <v>128</v>
      </c>
      <c r="Q678" s="79">
        <f t="shared" si="96"/>
        <v>130</v>
      </c>
      <c r="R678" s="79">
        <f t="shared" si="97"/>
        <v>2</v>
      </c>
      <c r="S678" s="108">
        <v>96.82</v>
      </c>
      <c r="T678" s="109" t="s">
        <v>12</v>
      </c>
    </row>
    <row r="679" spans="1:20" s="50" customFormat="1" ht="20.100000000000001" customHeight="1" x14ac:dyDescent="0.2">
      <c r="A679" s="66" t="s">
        <v>256</v>
      </c>
      <c r="B679" s="66" t="s">
        <v>256</v>
      </c>
      <c r="C679" s="73" t="s">
        <v>514</v>
      </c>
      <c r="D679" s="66" t="s">
        <v>256</v>
      </c>
      <c r="E679" s="66" t="s">
        <v>256</v>
      </c>
      <c r="F679" s="66" t="s">
        <v>256</v>
      </c>
      <c r="G679" s="107">
        <v>72255</v>
      </c>
      <c r="H679" s="79" t="s">
        <v>637</v>
      </c>
      <c r="I679" s="79" t="s">
        <v>484</v>
      </c>
      <c r="J679" s="66">
        <f>Tabel32[[#This Row],[Artikelnummer gAvilar]]</f>
        <v>72255</v>
      </c>
      <c r="K679" s="79" t="str">
        <f t="shared" si="91"/>
        <v>8718558722559</v>
      </c>
      <c r="L679" s="79">
        <v>8718558</v>
      </c>
      <c r="M679" s="79">
        <f t="shared" si="92"/>
        <v>34</v>
      </c>
      <c r="N679" s="79">
        <f t="shared" si="93"/>
        <v>102</v>
      </c>
      <c r="O679" s="79">
        <f t="shared" si="94"/>
        <v>29</v>
      </c>
      <c r="P679" s="79">
        <f t="shared" si="95"/>
        <v>131</v>
      </c>
      <c r="Q679" s="79">
        <f t="shared" si="96"/>
        <v>140</v>
      </c>
      <c r="R679" s="79">
        <f t="shared" si="97"/>
        <v>9</v>
      </c>
      <c r="S679" s="108">
        <v>105.06</v>
      </c>
      <c r="T679" s="109" t="s">
        <v>12</v>
      </c>
    </row>
    <row r="680" spans="1:20" s="50" customFormat="1" ht="20.100000000000001" customHeight="1" x14ac:dyDescent="0.2">
      <c r="A680" s="66" t="s">
        <v>256</v>
      </c>
      <c r="B680" s="66" t="s">
        <v>256</v>
      </c>
      <c r="C680" s="73" t="s">
        <v>515</v>
      </c>
      <c r="D680" s="66" t="s">
        <v>256</v>
      </c>
      <c r="E680" s="66" t="s">
        <v>256</v>
      </c>
      <c r="F680" s="66" t="s">
        <v>256</v>
      </c>
      <c r="G680" s="107">
        <v>72256</v>
      </c>
      <c r="H680" s="79" t="s">
        <v>638</v>
      </c>
      <c r="I680" s="79" t="s">
        <v>484</v>
      </c>
      <c r="J680" s="66">
        <f>Tabel32[[#This Row],[Artikelnummer gAvilar]]</f>
        <v>72256</v>
      </c>
      <c r="K680" s="79" t="str">
        <f t="shared" si="91"/>
        <v>8718558722566</v>
      </c>
      <c r="L680" s="79">
        <v>8718558</v>
      </c>
      <c r="M680" s="79">
        <f t="shared" si="92"/>
        <v>35</v>
      </c>
      <c r="N680" s="79">
        <f t="shared" si="93"/>
        <v>105</v>
      </c>
      <c r="O680" s="79">
        <f t="shared" si="94"/>
        <v>29</v>
      </c>
      <c r="P680" s="79">
        <f t="shared" si="95"/>
        <v>134</v>
      </c>
      <c r="Q680" s="79">
        <f t="shared" si="96"/>
        <v>140</v>
      </c>
      <c r="R680" s="79">
        <f t="shared" si="97"/>
        <v>6</v>
      </c>
      <c r="S680" s="108">
        <v>113.3</v>
      </c>
      <c r="T680" s="111" t="s">
        <v>32</v>
      </c>
    </row>
    <row r="681" spans="1:20" s="50" customFormat="1" ht="20.100000000000001" customHeight="1" x14ac:dyDescent="0.2">
      <c r="A681" s="66" t="s">
        <v>256</v>
      </c>
      <c r="B681" s="66" t="s">
        <v>256</v>
      </c>
      <c r="C681" s="73" t="s">
        <v>516</v>
      </c>
      <c r="D681" s="66" t="s">
        <v>256</v>
      </c>
      <c r="E681" s="66" t="s">
        <v>256</v>
      </c>
      <c r="F681" s="66" t="s">
        <v>256</v>
      </c>
      <c r="G681" s="107">
        <v>72257</v>
      </c>
      <c r="H681" s="79" t="s">
        <v>639</v>
      </c>
      <c r="I681" s="79" t="s">
        <v>484</v>
      </c>
      <c r="J681" s="66">
        <f>Tabel32[[#This Row],[Artikelnummer gAvilar]]</f>
        <v>72257</v>
      </c>
      <c r="K681" s="79" t="str">
        <f t="shared" si="91"/>
        <v>8718558722573</v>
      </c>
      <c r="L681" s="79">
        <v>8718558</v>
      </c>
      <c r="M681" s="79">
        <f t="shared" si="92"/>
        <v>36</v>
      </c>
      <c r="N681" s="79">
        <f t="shared" si="93"/>
        <v>108</v>
      </c>
      <c r="O681" s="79">
        <f t="shared" si="94"/>
        <v>29</v>
      </c>
      <c r="P681" s="79">
        <f t="shared" si="95"/>
        <v>137</v>
      </c>
      <c r="Q681" s="79">
        <f t="shared" si="96"/>
        <v>140</v>
      </c>
      <c r="R681" s="79">
        <f t="shared" si="97"/>
        <v>3</v>
      </c>
      <c r="S681" s="108">
        <v>185.6575</v>
      </c>
      <c r="T681" s="111" t="s">
        <v>32</v>
      </c>
    </row>
    <row r="682" spans="1:20" s="50" customFormat="1" ht="20.100000000000001" customHeight="1" x14ac:dyDescent="0.2">
      <c r="A682" s="66" t="s">
        <v>256</v>
      </c>
      <c r="B682" s="66" t="s">
        <v>256</v>
      </c>
      <c r="C682" s="66" t="s">
        <v>256</v>
      </c>
      <c r="D682" s="66" t="s">
        <v>256</v>
      </c>
      <c r="E682" s="66" t="s">
        <v>256</v>
      </c>
      <c r="F682" s="66" t="s">
        <v>256</v>
      </c>
      <c r="G682" s="107">
        <v>73388</v>
      </c>
      <c r="H682" s="79" t="s">
        <v>647</v>
      </c>
      <c r="I682" s="79" t="s">
        <v>484</v>
      </c>
      <c r="J682" s="66">
        <f>Tabel32[[#This Row],[Artikelnummer gAvilar]]</f>
        <v>73388</v>
      </c>
      <c r="K682" s="79" t="str">
        <f t="shared" si="91"/>
        <v>8718558733883</v>
      </c>
      <c r="L682" s="79">
        <v>8718558</v>
      </c>
      <c r="M682" s="79">
        <f t="shared" si="92"/>
        <v>38</v>
      </c>
      <c r="N682" s="79">
        <f t="shared" si="93"/>
        <v>114</v>
      </c>
      <c r="O682" s="79">
        <f t="shared" si="94"/>
        <v>33</v>
      </c>
      <c r="P682" s="79">
        <f t="shared" si="95"/>
        <v>147</v>
      </c>
      <c r="Q682" s="79">
        <f t="shared" si="96"/>
        <v>150</v>
      </c>
      <c r="R682" s="79">
        <f t="shared" si="97"/>
        <v>3</v>
      </c>
      <c r="S682" s="108">
        <v>11.5875</v>
      </c>
      <c r="T682" s="111" t="s">
        <v>32</v>
      </c>
    </row>
    <row r="683" spans="1:20" s="50" customFormat="1" ht="20.100000000000001" customHeight="1" x14ac:dyDescent="0.2">
      <c r="A683" s="66"/>
      <c r="B683" s="66"/>
      <c r="C683" s="73"/>
      <c r="D683" s="66"/>
      <c r="E683" s="66"/>
      <c r="F683" s="66"/>
      <c r="G683" s="107">
        <v>73392</v>
      </c>
      <c r="H683" s="79" t="s">
        <v>650</v>
      </c>
      <c r="I683" s="79" t="s">
        <v>484</v>
      </c>
      <c r="J683" s="66">
        <f>Tabel32[[#This Row],[Artikelnummer gAvilar]]</f>
        <v>73392</v>
      </c>
      <c r="K683" s="79" t="str">
        <f t="shared" si="91"/>
        <v>8718558733920</v>
      </c>
      <c r="L683" s="79">
        <v>8718558</v>
      </c>
      <c r="M683" s="79">
        <f t="shared" si="92"/>
        <v>32</v>
      </c>
      <c r="N683" s="79">
        <f t="shared" si="93"/>
        <v>96</v>
      </c>
      <c r="O683" s="79">
        <f t="shared" si="94"/>
        <v>34</v>
      </c>
      <c r="P683" s="79">
        <f t="shared" si="95"/>
        <v>130</v>
      </c>
      <c r="Q683" s="79">
        <f t="shared" si="96"/>
        <v>130</v>
      </c>
      <c r="R683" s="79">
        <f t="shared" si="97"/>
        <v>0</v>
      </c>
      <c r="S683" s="108">
        <v>118.45</v>
      </c>
      <c r="T683" s="109" t="s">
        <v>12</v>
      </c>
    </row>
    <row r="684" spans="1:20" s="50" customFormat="1" ht="20.100000000000001" customHeight="1" x14ac:dyDescent="0.2">
      <c r="A684" s="95"/>
      <c r="B684" s="93"/>
      <c r="C684" s="96"/>
      <c r="D684" s="93"/>
      <c r="E684" s="93"/>
      <c r="F684" s="93"/>
      <c r="G684" s="110">
        <v>73393</v>
      </c>
      <c r="H684" s="79" t="s">
        <v>651</v>
      </c>
      <c r="I684" s="79" t="s">
        <v>484</v>
      </c>
      <c r="J684" s="66">
        <f>Tabel32[[#This Row],[Artikelnummer gAvilar]]</f>
        <v>73393</v>
      </c>
      <c r="K684" s="79" t="str">
        <f t="shared" si="91"/>
        <v>8718558733937</v>
      </c>
      <c r="L684" s="79">
        <v>8718558</v>
      </c>
      <c r="M684" s="79">
        <f t="shared" si="92"/>
        <v>33</v>
      </c>
      <c r="N684" s="79">
        <f t="shared" si="93"/>
        <v>99</v>
      </c>
      <c r="O684" s="79">
        <f t="shared" si="94"/>
        <v>34</v>
      </c>
      <c r="P684" s="79">
        <f t="shared" si="95"/>
        <v>133</v>
      </c>
      <c r="Q684" s="79">
        <f t="shared" si="96"/>
        <v>140</v>
      </c>
      <c r="R684" s="79">
        <f t="shared" si="97"/>
        <v>7</v>
      </c>
      <c r="S684" s="108">
        <v>216.3</v>
      </c>
      <c r="T684" s="111" t="s">
        <v>32</v>
      </c>
    </row>
    <row r="685" spans="1:20" s="50" customFormat="1" ht="20.100000000000001" customHeight="1" x14ac:dyDescent="0.2">
      <c r="A685" s="95"/>
      <c r="B685" s="93"/>
      <c r="C685" s="96"/>
      <c r="D685" s="93"/>
      <c r="E685" s="93"/>
      <c r="F685" s="93"/>
      <c r="G685" s="110">
        <v>73394</v>
      </c>
      <c r="H685" s="79" t="s">
        <v>652</v>
      </c>
      <c r="I685" s="79" t="s">
        <v>484</v>
      </c>
      <c r="J685" s="66">
        <f>Tabel32[[#This Row],[Artikelnummer gAvilar]]</f>
        <v>73394</v>
      </c>
      <c r="K685" s="79" t="str">
        <f t="shared" si="91"/>
        <v>8718558733944</v>
      </c>
      <c r="L685" s="79">
        <v>8718558</v>
      </c>
      <c r="M685" s="79">
        <f t="shared" si="92"/>
        <v>34</v>
      </c>
      <c r="N685" s="79">
        <f t="shared" si="93"/>
        <v>102</v>
      </c>
      <c r="O685" s="79">
        <f t="shared" si="94"/>
        <v>34</v>
      </c>
      <c r="P685" s="79">
        <f t="shared" si="95"/>
        <v>136</v>
      </c>
      <c r="Q685" s="79">
        <f t="shared" si="96"/>
        <v>140</v>
      </c>
      <c r="R685" s="79">
        <f t="shared" si="97"/>
        <v>4</v>
      </c>
      <c r="S685" s="108">
        <v>438.78</v>
      </c>
      <c r="T685" s="111" t="s">
        <v>32</v>
      </c>
    </row>
    <row r="686" spans="1:20" s="50" customFormat="1" ht="20.100000000000001" customHeight="1" x14ac:dyDescent="0.2">
      <c r="A686" s="95"/>
      <c r="B686" s="93"/>
      <c r="C686" s="96"/>
      <c r="D686" s="93"/>
      <c r="E686" s="93"/>
      <c r="F686" s="93"/>
      <c r="G686" s="110">
        <v>73400</v>
      </c>
      <c r="H686" s="94" t="s">
        <v>563</v>
      </c>
      <c r="I686" s="79" t="s">
        <v>484</v>
      </c>
      <c r="J686" s="66">
        <f>Tabel32[[#This Row],[Artikelnummer gAvilar]]</f>
        <v>73400</v>
      </c>
      <c r="K686" s="79" t="str">
        <f t="shared" si="91"/>
        <v>8718558734002</v>
      </c>
      <c r="L686" s="79">
        <v>8718558</v>
      </c>
      <c r="M686" s="79">
        <f t="shared" si="92"/>
        <v>31</v>
      </c>
      <c r="N686" s="79">
        <f t="shared" si="93"/>
        <v>93</v>
      </c>
      <c r="O686" s="79">
        <f t="shared" si="94"/>
        <v>25</v>
      </c>
      <c r="P686" s="79">
        <f t="shared" si="95"/>
        <v>118</v>
      </c>
      <c r="Q686" s="79">
        <f t="shared" si="96"/>
        <v>120</v>
      </c>
      <c r="R686" s="79">
        <f t="shared" si="97"/>
        <v>2</v>
      </c>
      <c r="S686" s="108">
        <v>17.767499999999998</v>
      </c>
      <c r="T686" s="111" t="s">
        <v>32</v>
      </c>
    </row>
    <row r="687" spans="1:20" s="50" customFormat="1" ht="20.100000000000001" customHeight="1" x14ac:dyDescent="0.2">
      <c r="A687" s="95"/>
      <c r="B687" s="93"/>
      <c r="C687" s="96"/>
      <c r="D687" s="93"/>
      <c r="E687" s="93"/>
      <c r="F687" s="93"/>
      <c r="G687" s="110">
        <v>73401</v>
      </c>
      <c r="H687" s="94" t="s">
        <v>564</v>
      </c>
      <c r="I687" s="79" t="s">
        <v>484</v>
      </c>
      <c r="J687" s="66">
        <f>Tabel32[[#This Row],[Artikelnummer gAvilar]]</f>
        <v>73401</v>
      </c>
      <c r="K687" s="79" t="str">
        <f t="shared" si="91"/>
        <v>8718558734019</v>
      </c>
      <c r="L687" s="79">
        <v>8718558</v>
      </c>
      <c r="M687" s="79">
        <f t="shared" si="92"/>
        <v>32</v>
      </c>
      <c r="N687" s="79">
        <f t="shared" si="93"/>
        <v>96</v>
      </c>
      <c r="O687" s="79">
        <f t="shared" si="94"/>
        <v>25</v>
      </c>
      <c r="P687" s="79">
        <f t="shared" si="95"/>
        <v>121</v>
      </c>
      <c r="Q687" s="79">
        <f t="shared" si="96"/>
        <v>130</v>
      </c>
      <c r="R687" s="79">
        <f t="shared" si="97"/>
        <v>9</v>
      </c>
      <c r="S687" s="108">
        <v>17.767499999999998</v>
      </c>
      <c r="T687" s="111" t="s">
        <v>32</v>
      </c>
    </row>
    <row r="688" spans="1:20" s="50" customFormat="1" ht="20.100000000000001" customHeight="1" x14ac:dyDescent="0.2">
      <c r="A688" s="95"/>
      <c r="B688" s="93"/>
      <c r="C688" s="96"/>
      <c r="D688" s="93"/>
      <c r="E688" s="93"/>
      <c r="F688" s="93"/>
      <c r="G688" s="110">
        <v>73402</v>
      </c>
      <c r="H688" s="94" t="s">
        <v>565</v>
      </c>
      <c r="I688" s="79" t="s">
        <v>484</v>
      </c>
      <c r="J688" s="66">
        <f>Tabel32[[#This Row],[Artikelnummer gAvilar]]</f>
        <v>73402</v>
      </c>
      <c r="K688" s="79" t="str">
        <f t="shared" si="91"/>
        <v>8718558734026</v>
      </c>
      <c r="L688" s="79">
        <v>8718558</v>
      </c>
      <c r="M688" s="79">
        <f t="shared" si="92"/>
        <v>33</v>
      </c>
      <c r="N688" s="79">
        <f t="shared" si="93"/>
        <v>99</v>
      </c>
      <c r="O688" s="79">
        <f t="shared" si="94"/>
        <v>25</v>
      </c>
      <c r="P688" s="79">
        <f t="shared" si="95"/>
        <v>124</v>
      </c>
      <c r="Q688" s="79">
        <f t="shared" si="96"/>
        <v>130</v>
      </c>
      <c r="R688" s="79">
        <f t="shared" si="97"/>
        <v>6</v>
      </c>
      <c r="S688" s="108">
        <v>26.522500000000001</v>
      </c>
      <c r="T688" s="111" t="s">
        <v>32</v>
      </c>
    </row>
    <row r="689" spans="1:20" s="50" customFormat="1" ht="20.100000000000001" customHeight="1" x14ac:dyDescent="0.2">
      <c r="A689" s="95"/>
      <c r="B689" s="93"/>
      <c r="C689" s="96"/>
      <c r="D689" s="93"/>
      <c r="E689" s="93"/>
      <c r="F689" s="93"/>
      <c r="G689" s="110">
        <v>73405</v>
      </c>
      <c r="H689" s="94" t="s">
        <v>568</v>
      </c>
      <c r="I689" s="79" t="s">
        <v>484</v>
      </c>
      <c r="J689" s="66">
        <f>Tabel32[[#This Row],[Artikelnummer gAvilar]]</f>
        <v>73405</v>
      </c>
      <c r="K689" s="79" t="str">
        <f t="shared" si="91"/>
        <v>8718558734057</v>
      </c>
      <c r="L689" s="79">
        <v>8718558</v>
      </c>
      <c r="M689" s="79">
        <f t="shared" si="92"/>
        <v>36</v>
      </c>
      <c r="N689" s="79">
        <f t="shared" si="93"/>
        <v>108</v>
      </c>
      <c r="O689" s="79">
        <f t="shared" si="94"/>
        <v>25</v>
      </c>
      <c r="P689" s="79">
        <f t="shared" si="95"/>
        <v>133</v>
      </c>
      <c r="Q689" s="79">
        <f t="shared" si="96"/>
        <v>140</v>
      </c>
      <c r="R689" s="79">
        <f t="shared" si="97"/>
        <v>7</v>
      </c>
      <c r="S689" s="108">
        <v>12.36</v>
      </c>
      <c r="T689" s="111" t="s">
        <v>32</v>
      </c>
    </row>
    <row r="690" spans="1:20" s="50" customFormat="1" ht="20.100000000000001" customHeight="1" x14ac:dyDescent="0.2">
      <c r="A690" s="95"/>
      <c r="B690" s="93"/>
      <c r="C690" s="96"/>
      <c r="D690" s="93"/>
      <c r="E690" s="93"/>
      <c r="F690" s="93"/>
      <c r="G690" s="110">
        <v>73406</v>
      </c>
      <c r="H690" s="94" t="s">
        <v>569</v>
      </c>
      <c r="I690" s="79" t="s">
        <v>484</v>
      </c>
      <c r="J690" s="66">
        <f>Tabel32[[#This Row],[Artikelnummer gAvilar]]</f>
        <v>73406</v>
      </c>
      <c r="K690" s="79" t="str">
        <f t="shared" si="91"/>
        <v>8718558734064</v>
      </c>
      <c r="L690" s="79">
        <v>8718558</v>
      </c>
      <c r="M690" s="79">
        <f t="shared" si="92"/>
        <v>37</v>
      </c>
      <c r="N690" s="79">
        <f t="shared" si="93"/>
        <v>111</v>
      </c>
      <c r="O690" s="79">
        <f t="shared" si="94"/>
        <v>25</v>
      </c>
      <c r="P690" s="79">
        <f t="shared" si="95"/>
        <v>136</v>
      </c>
      <c r="Q690" s="79">
        <f t="shared" si="96"/>
        <v>140</v>
      </c>
      <c r="R690" s="79">
        <f t="shared" si="97"/>
        <v>4</v>
      </c>
      <c r="S690" s="108">
        <v>9.3215000000000003</v>
      </c>
      <c r="T690" s="111" t="s">
        <v>32</v>
      </c>
    </row>
    <row r="691" spans="1:20" s="50" customFormat="1" ht="20.100000000000001" customHeight="1" x14ac:dyDescent="0.2">
      <c r="A691" s="95"/>
      <c r="B691" s="93"/>
      <c r="C691" s="96"/>
      <c r="D691" s="93"/>
      <c r="E691" s="93"/>
      <c r="F691" s="93"/>
      <c r="G691" s="110">
        <v>73407</v>
      </c>
      <c r="H691" s="94" t="s">
        <v>570</v>
      </c>
      <c r="I691" s="79" t="s">
        <v>484</v>
      </c>
      <c r="J691" s="66">
        <f>Tabel32[[#This Row],[Artikelnummer gAvilar]]</f>
        <v>73407</v>
      </c>
      <c r="K691" s="79" t="str">
        <f t="shared" si="91"/>
        <v>8718558734071</v>
      </c>
      <c r="L691" s="79">
        <v>8718558</v>
      </c>
      <c r="M691" s="79">
        <f t="shared" si="92"/>
        <v>38</v>
      </c>
      <c r="N691" s="79">
        <f t="shared" si="93"/>
        <v>114</v>
      </c>
      <c r="O691" s="79">
        <f t="shared" si="94"/>
        <v>25</v>
      </c>
      <c r="P691" s="79">
        <f t="shared" si="95"/>
        <v>139</v>
      </c>
      <c r="Q691" s="79">
        <f t="shared" si="96"/>
        <v>140</v>
      </c>
      <c r="R691" s="79">
        <f t="shared" si="97"/>
        <v>1</v>
      </c>
      <c r="S691" s="108">
        <v>2.2145000000000001</v>
      </c>
      <c r="T691" s="111" t="s">
        <v>32</v>
      </c>
    </row>
    <row r="692" spans="1:20" s="50" customFormat="1" ht="20.100000000000001" customHeight="1" x14ac:dyDescent="0.2">
      <c r="A692" s="66" t="s">
        <v>256</v>
      </c>
      <c r="B692" s="66">
        <v>3410067</v>
      </c>
      <c r="C692" s="66" t="s">
        <v>556</v>
      </c>
      <c r="D692" s="66" t="s">
        <v>256</v>
      </c>
      <c r="E692" s="66" t="s">
        <v>256</v>
      </c>
      <c r="F692" s="66" t="s">
        <v>256</v>
      </c>
      <c r="G692" s="112">
        <v>72201</v>
      </c>
      <c r="H692" s="79" t="s">
        <v>720</v>
      </c>
      <c r="I692" s="79" t="s">
        <v>484</v>
      </c>
      <c r="J692" s="66">
        <f>Tabel32[[#This Row],[Artikelnummer gAvilar]]</f>
        <v>72201</v>
      </c>
      <c r="K692" s="79" t="str">
        <f t="shared" si="91"/>
        <v>8718558722016</v>
      </c>
      <c r="L692" s="79">
        <v>8718558</v>
      </c>
      <c r="M692" s="79">
        <f t="shared" si="92"/>
        <v>30</v>
      </c>
      <c r="N692" s="79">
        <f t="shared" si="93"/>
        <v>90</v>
      </c>
      <c r="O692" s="79">
        <f t="shared" si="94"/>
        <v>24</v>
      </c>
      <c r="P692" s="79">
        <f t="shared" si="95"/>
        <v>114</v>
      </c>
      <c r="Q692" s="79">
        <f t="shared" si="96"/>
        <v>120</v>
      </c>
      <c r="R692" s="79">
        <f t="shared" si="97"/>
        <v>6</v>
      </c>
      <c r="S692" s="108">
        <v>576.79999999999995</v>
      </c>
      <c r="T692" s="109" t="s">
        <v>12</v>
      </c>
    </row>
    <row r="693" spans="1:20" s="50" customFormat="1" ht="20.100000000000001" customHeight="1" x14ac:dyDescent="0.2">
      <c r="A693" s="95"/>
      <c r="B693" s="93"/>
      <c r="C693" s="96"/>
      <c r="D693" s="93"/>
      <c r="E693" s="93"/>
      <c r="F693" s="93"/>
      <c r="G693" s="110">
        <v>72302</v>
      </c>
      <c r="H693" s="79" t="s">
        <v>548</v>
      </c>
      <c r="I693" s="79" t="s">
        <v>484</v>
      </c>
      <c r="J693" s="66">
        <f>Tabel32[[#This Row],[Artikelnummer gAvilar]]</f>
        <v>72302</v>
      </c>
      <c r="K693" s="79" t="str">
        <f t="shared" si="91"/>
        <v>8718558723020</v>
      </c>
      <c r="L693" s="79">
        <v>8718558</v>
      </c>
      <c r="M693" s="79">
        <f t="shared" si="92"/>
        <v>32</v>
      </c>
      <c r="N693" s="79">
        <f t="shared" si="93"/>
        <v>96</v>
      </c>
      <c r="O693" s="79">
        <f t="shared" si="94"/>
        <v>24</v>
      </c>
      <c r="P693" s="79">
        <f t="shared" si="95"/>
        <v>120</v>
      </c>
      <c r="Q693" s="79">
        <f t="shared" si="96"/>
        <v>120</v>
      </c>
      <c r="R693" s="79">
        <f t="shared" si="97"/>
        <v>0</v>
      </c>
      <c r="S693" s="108">
        <v>234.84</v>
      </c>
      <c r="T693" s="109" t="s">
        <v>12</v>
      </c>
    </row>
    <row r="694" spans="1:20" s="3" customFormat="1" ht="20.100000000000001" customHeight="1" x14ac:dyDescent="0.2">
      <c r="A694" s="95"/>
      <c r="B694" s="93"/>
      <c r="C694" s="96"/>
      <c r="D694" s="93"/>
      <c r="E694" s="93"/>
      <c r="F694" s="93"/>
      <c r="G694" s="110">
        <v>72305</v>
      </c>
      <c r="H694" s="79" t="s">
        <v>551</v>
      </c>
      <c r="I694" s="79" t="s">
        <v>484</v>
      </c>
      <c r="J694" s="66">
        <f>Tabel32[[#This Row],[Artikelnummer gAvilar]]</f>
        <v>72305</v>
      </c>
      <c r="K694" s="79" t="str">
        <f t="shared" si="91"/>
        <v>8718558723051</v>
      </c>
      <c r="L694" s="79">
        <v>8718558</v>
      </c>
      <c r="M694" s="79">
        <f t="shared" si="92"/>
        <v>35</v>
      </c>
      <c r="N694" s="79">
        <f t="shared" si="93"/>
        <v>105</v>
      </c>
      <c r="O694" s="79">
        <f t="shared" si="94"/>
        <v>24</v>
      </c>
      <c r="P694" s="79">
        <f t="shared" si="95"/>
        <v>129</v>
      </c>
      <c r="Q694" s="79">
        <f t="shared" si="96"/>
        <v>130</v>
      </c>
      <c r="R694" s="79">
        <f t="shared" si="97"/>
        <v>1</v>
      </c>
      <c r="S694" s="108">
        <v>228</v>
      </c>
      <c r="T694" s="111" t="s">
        <v>32</v>
      </c>
    </row>
    <row r="695" spans="1:20" s="3" customFormat="1" ht="20.100000000000001" customHeight="1" x14ac:dyDescent="0.2">
      <c r="A695" s="95"/>
      <c r="B695" s="93"/>
      <c r="C695" s="96"/>
      <c r="D695" s="93"/>
      <c r="E695" s="93"/>
      <c r="F695" s="93"/>
      <c r="G695" s="110">
        <v>73415</v>
      </c>
      <c r="H695" s="94" t="s">
        <v>614</v>
      </c>
      <c r="I695" s="79" t="s">
        <v>484</v>
      </c>
      <c r="J695" s="66">
        <f>Tabel32[[#This Row],[Artikelnummer gAvilar]]</f>
        <v>73415</v>
      </c>
      <c r="K695" s="79" t="str">
        <f t="shared" si="91"/>
        <v>8718558734156</v>
      </c>
      <c r="L695" s="79">
        <v>8718558</v>
      </c>
      <c r="M695" s="79">
        <f t="shared" si="92"/>
        <v>36</v>
      </c>
      <c r="N695" s="79">
        <f t="shared" si="93"/>
        <v>108</v>
      </c>
      <c r="O695" s="79">
        <f t="shared" si="94"/>
        <v>26</v>
      </c>
      <c r="P695" s="79">
        <f t="shared" si="95"/>
        <v>134</v>
      </c>
      <c r="Q695" s="79">
        <f t="shared" si="96"/>
        <v>140</v>
      </c>
      <c r="R695" s="79">
        <f t="shared" si="97"/>
        <v>6</v>
      </c>
      <c r="S695" s="108">
        <v>176.9025</v>
      </c>
      <c r="T695" s="109" t="s">
        <v>12</v>
      </c>
    </row>
    <row r="696" spans="1:20" s="50" customFormat="1" ht="20.100000000000001" customHeight="1" x14ac:dyDescent="0.2">
      <c r="A696" s="95"/>
      <c r="B696" s="93"/>
      <c r="C696" s="96"/>
      <c r="D696" s="93"/>
      <c r="E696" s="93"/>
      <c r="F696" s="93"/>
      <c r="G696" s="110">
        <v>72223</v>
      </c>
      <c r="H696" s="94" t="s">
        <v>619</v>
      </c>
      <c r="I696" s="79" t="s">
        <v>484</v>
      </c>
      <c r="J696" s="66">
        <f>Tabel32[[#This Row],[Artikelnummer gAvilar]]</f>
        <v>72223</v>
      </c>
      <c r="K696" s="79" t="str">
        <f t="shared" si="91"/>
        <v>8718558722238</v>
      </c>
      <c r="L696" s="79">
        <v>8718558</v>
      </c>
      <c r="M696" s="79">
        <f t="shared" si="92"/>
        <v>32</v>
      </c>
      <c r="N696" s="79">
        <f t="shared" si="93"/>
        <v>96</v>
      </c>
      <c r="O696" s="79">
        <f t="shared" si="94"/>
        <v>26</v>
      </c>
      <c r="P696" s="79">
        <f t="shared" si="95"/>
        <v>122</v>
      </c>
      <c r="Q696" s="79">
        <f t="shared" si="96"/>
        <v>130</v>
      </c>
      <c r="R696" s="79">
        <f t="shared" si="97"/>
        <v>8</v>
      </c>
      <c r="S696" s="108">
        <v>73.078500000000005</v>
      </c>
      <c r="T696" s="109" t="s">
        <v>12</v>
      </c>
    </row>
    <row r="697" spans="1:20" s="50" customFormat="1" ht="20.100000000000001" customHeight="1" x14ac:dyDescent="0.2">
      <c r="A697" s="66" t="s">
        <v>256</v>
      </c>
      <c r="B697" s="66" t="s">
        <v>256</v>
      </c>
      <c r="C697" s="73" t="s">
        <v>513</v>
      </c>
      <c r="D697" s="66" t="s">
        <v>256</v>
      </c>
      <c r="E697" s="66" t="s">
        <v>256</v>
      </c>
      <c r="F697" s="66" t="s">
        <v>256</v>
      </c>
      <c r="G697" s="107">
        <v>72254</v>
      </c>
      <c r="H697" s="79" t="s">
        <v>636</v>
      </c>
      <c r="I697" s="79" t="s">
        <v>484</v>
      </c>
      <c r="J697" s="66">
        <f>Tabel32[[#This Row],[Artikelnummer gAvilar]]</f>
        <v>72254</v>
      </c>
      <c r="K697" s="79" t="str">
        <f t="shared" si="91"/>
        <v>8718558722542</v>
      </c>
      <c r="L697" s="79">
        <v>8718558</v>
      </c>
      <c r="M697" s="79">
        <f t="shared" si="92"/>
        <v>33</v>
      </c>
      <c r="N697" s="79">
        <f t="shared" si="93"/>
        <v>99</v>
      </c>
      <c r="O697" s="79">
        <f t="shared" si="94"/>
        <v>29</v>
      </c>
      <c r="P697" s="79">
        <f t="shared" si="95"/>
        <v>128</v>
      </c>
      <c r="Q697" s="79">
        <f t="shared" si="96"/>
        <v>130</v>
      </c>
      <c r="R697" s="79">
        <f t="shared" si="97"/>
        <v>2</v>
      </c>
      <c r="S697" s="108">
        <v>96.82</v>
      </c>
      <c r="T697" s="109" t="s">
        <v>12</v>
      </c>
    </row>
    <row r="698" spans="1:20" s="50" customFormat="1" ht="20.100000000000001" customHeight="1" x14ac:dyDescent="0.2">
      <c r="A698" s="66" t="s">
        <v>256</v>
      </c>
      <c r="B698" s="66" t="s">
        <v>256</v>
      </c>
      <c r="C698" s="73" t="s">
        <v>514</v>
      </c>
      <c r="D698" s="66" t="s">
        <v>256</v>
      </c>
      <c r="E698" s="66" t="s">
        <v>256</v>
      </c>
      <c r="F698" s="66" t="s">
        <v>256</v>
      </c>
      <c r="G698" s="107">
        <v>72255</v>
      </c>
      <c r="H698" s="79" t="s">
        <v>637</v>
      </c>
      <c r="I698" s="79" t="s">
        <v>484</v>
      </c>
      <c r="J698" s="66">
        <f>Tabel32[[#This Row],[Artikelnummer gAvilar]]</f>
        <v>72255</v>
      </c>
      <c r="K698" s="79" t="str">
        <f t="shared" si="91"/>
        <v>8718558722559</v>
      </c>
      <c r="L698" s="79">
        <v>8718558</v>
      </c>
      <c r="M698" s="79">
        <f t="shared" si="92"/>
        <v>34</v>
      </c>
      <c r="N698" s="79">
        <f t="shared" si="93"/>
        <v>102</v>
      </c>
      <c r="O698" s="79">
        <f t="shared" si="94"/>
        <v>29</v>
      </c>
      <c r="P698" s="79">
        <f t="shared" si="95"/>
        <v>131</v>
      </c>
      <c r="Q698" s="79">
        <f t="shared" si="96"/>
        <v>140</v>
      </c>
      <c r="R698" s="79">
        <f t="shared" si="97"/>
        <v>9</v>
      </c>
      <c r="S698" s="108">
        <v>105.06</v>
      </c>
      <c r="T698" s="109" t="s">
        <v>12</v>
      </c>
    </row>
    <row r="699" spans="1:20" s="50" customFormat="1" ht="20.100000000000001" customHeight="1" x14ac:dyDescent="0.2">
      <c r="A699" s="66" t="s">
        <v>256</v>
      </c>
      <c r="B699" s="66" t="s">
        <v>256</v>
      </c>
      <c r="C699" s="73" t="s">
        <v>515</v>
      </c>
      <c r="D699" s="66" t="s">
        <v>256</v>
      </c>
      <c r="E699" s="66" t="s">
        <v>256</v>
      </c>
      <c r="F699" s="66" t="s">
        <v>256</v>
      </c>
      <c r="G699" s="107">
        <v>72256</v>
      </c>
      <c r="H699" s="79" t="s">
        <v>638</v>
      </c>
      <c r="I699" s="79" t="s">
        <v>484</v>
      </c>
      <c r="J699" s="66">
        <f>Tabel32[[#This Row],[Artikelnummer gAvilar]]</f>
        <v>72256</v>
      </c>
      <c r="K699" s="79" t="str">
        <f t="shared" si="91"/>
        <v>8718558722566</v>
      </c>
      <c r="L699" s="79">
        <v>8718558</v>
      </c>
      <c r="M699" s="79">
        <f t="shared" si="92"/>
        <v>35</v>
      </c>
      <c r="N699" s="79">
        <f t="shared" si="93"/>
        <v>105</v>
      </c>
      <c r="O699" s="79">
        <f t="shared" si="94"/>
        <v>29</v>
      </c>
      <c r="P699" s="79">
        <f t="shared" si="95"/>
        <v>134</v>
      </c>
      <c r="Q699" s="79">
        <f t="shared" si="96"/>
        <v>140</v>
      </c>
      <c r="R699" s="79">
        <f t="shared" si="97"/>
        <v>6</v>
      </c>
      <c r="S699" s="108">
        <v>113.3</v>
      </c>
      <c r="T699" s="111" t="s">
        <v>32</v>
      </c>
    </row>
    <row r="700" spans="1:20" s="50" customFormat="1" ht="20.100000000000001" customHeight="1" x14ac:dyDescent="0.2">
      <c r="A700" s="66" t="s">
        <v>256</v>
      </c>
      <c r="B700" s="66" t="s">
        <v>256</v>
      </c>
      <c r="C700" s="73" t="s">
        <v>516</v>
      </c>
      <c r="D700" s="66" t="s">
        <v>256</v>
      </c>
      <c r="E700" s="66" t="s">
        <v>256</v>
      </c>
      <c r="F700" s="66" t="s">
        <v>256</v>
      </c>
      <c r="G700" s="107">
        <v>72257</v>
      </c>
      <c r="H700" s="79" t="s">
        <v>639</v>
      </c>
      <c r="I700" s="79" t="s">
        <v>484</v>
      </c>
      <c r="J700" s="66">
        <f>Tabel32[[#This Row],[Artikelnummer gAvilar]]</f>
        <v>72257</v>
      </c>
      <c r="K700" s="79" t="str">
        <f t="shared" si="91"/>
        <v>8718558722573</v>
      </c>
      <c r="L700" s="79">
        <v>8718558</v>
      </c>
      <c r="M700" s="79">
        <f t="shared" si="92"/>
        <v>36</v>
      </c>
      <c r="N700" s="79">
        <f t="shared" si="93"/>
        <v>108</v>
      </c>
      <c r="O700" s="79">
        <f t="shared" si="94"/>
        <v>29</v>
      </c>
      <c r="P700" s="79">
        <f t="shared" si="95"/>
        <v>137</v>
      </c>
      <c r="Q700" s="79">
        <f t="shared" si="96"/>
        <v>140</v>
      </c>
      <c r="R700" s="79">
        <f t="shared" si="97"/>
        <v>3</v>
      </c>
      <c r="S700" s="108">
        <v>185.6575</v>
      </c>
      <c r="T700" s="111" t="s">
        <v>32</v>
      </c>
    </row>
    <row r="701" spans="1:20" s="50" customFormat="1" ht="20.100000000000001" customHeight="1" x14ac:dyDescent="0.2">
      <c r="A701" s="66" t="s">
        <v>256</v>
      </c>
      <c r="B701" s="66" t="s">
        <v>256</v>
      </c>
      <c r="C701" s="66" t="s">
        <v>256</v>
      </c>
      <c r="D701" s="66" t="s">
        <v>256</v>
      </c>
      <c r="E701" s="66" t="s">
        <v>256</v>
      </c>
      <c r="F701" s="66" t="s">
        <v>256</v>
      </c>
      <c r="G701" s="107">
        <v>73388</v>
      </c>
      <c r="H701" s="79" t="s">
        <v>647</v>
      </c>
      <c r="I701" s="79" t="s">
        <v>484</v>
      </c>
      <c r="J701" s="66">
        <f>Tabel32[[#This Row],[Artikelnummer gAvilar]]</f>
        <v>73388</v>
      </c>
      <c r="K701" s="79" t="str">
        <f t="shared" si="91"/>
        <v>8718558733883</v>
      </c>
      <c r="L701" s="79">
        <v>8718558</v>
      </c>
      <c r="M701" s="79">
        <f t="shared" si="92"/>
        <v>38</v>
      </c>
      <c r="N701" s="79">
        <f t="shared" si="93"/>
        <v>114</v>
      </c>
      <c r="O701" s="79">
        <f t="shared" si="94"/>
        <v>33</v>
      </c>
      <c r="P701" s="79">
        <f t="shared" si="95"/>
        <v>147</v>
      </c>
      <c r="Q701" s="79">
        <f t="shared" si="96"/>
        <v>150</v>
      </c>
      <c r="R701" s="79">
        <f t="shared" si="97"/>
        <v>3</v>
      </c>
      <c r="S701" s="108">
        <v>11.5875</v>
      </c>
      <c r="T701" s="111" t="s">
        <v>32</v>
      </c>
    </row>
    <row r="702" spans="1:20" s="50" customFormat="1" ht="20.100000000000001" customHeight="1" x14ac:dyDescent="0.2">
      <c r="A702" s="95"/>
      <c r="B702" s="93"/>
      <c r="C702" s="96"/>
      <c r="D702" s="93"/>
      <c r="E702" s="93"/>
      <c r="F702" s="93"/>
      <c r="G702" s="110">
        <v>73395</v>
      </c>
      <c r="H702" s="94" t="s">
        <v>653</v>
      </c>
      <c r="I702" s="79" t="s">
        <v>484</v>
      </c>
      <c r="J702" s="66">
        <f>Tabel32[[#This Row],[Artikelnummer gAvilar]]</f>
        <v>73395</v>
      </c>
      <c r="K702" s="79" t="str">
        <f t="shared" si="91"/>
        <v>8718558733951</v>
      </c>
      <c r="L702" s="79">
        <v>8718558</v>
      </c>
      <c r="M702" s="79">
        <f t="shared" si="92"/>
        <v>35</v>
      </c>
      <c r="N702" s="79">
        <f t="shared" si="93"/>
        <v>105</v>
      </c>
      <c r="O702" s="79">
        <f t="shared" si="94"/>
        <v>34</v>
      </c>
      <c r="P702" s="79">
        <f t="shared" si="95"/>
        <v>139</v>
      </c>
      <c r="Q702" s="79">
        <f t="shared" si="96"/>
        <v>140</v>
      </c>
      <c r="R702" s="79">
        <f t="shared" si="97"/>
        <v>1</v>
      </c>
      <c r="S702" s="108">
        <v>187.46</v>
      </c>
      <c r="T702" s="109" t="s">
        <v>12</v>
      </c>
    </row>
    <row r="703" spans="1:20" s="50" customFormat="1" ht="20.100000000000001" customHeight="1" x14ac:dyDescent="0.2">
      <c r="A703" s="95"/>
      <c r="B703" s="93"/>
      <c r="C703" s="96"/>
      <c r="D703" s="93"/>
      <c r="E703" s="93"/>
      <c r="F703" s="93"/>
      <c r="G703" s="110">
        <v>73403</v>
      </c>
      <c r="H703" s="94" t="s">
        <v>566</v>
      </c>
      <c r="I703" s="79" t="s">
        <v>484</v>
      </c>
      <c r="J703" s="66">
        <f>Tabel32[[#This Row],[Artikelnummer gAvilar]]</f>
        <v>73403</v>
      </c>
      <c r="K703" s="79" t="str">
        <f t="shared" si="91"/>
        <v>8718558734033</v>
      </c>
      <c r="L703" s="79">
        <v>8718558</v>
      </c>
      <c r="M703" s="79">
        <f t="shared" si="92"/>
        <v>34</v>
      </c>
      <c r="N703" s="79">
        <f t="shared" si="93"/>
        <v>102</v>
      </c>
      <c r="O703" s="79">
        <f t="shared" si="94"/>
        <v>25</v>
      </c>
      <c r="P703" s="79">
        <f t="shared" si="95"/>
        <v>127</v>
      </c>
      <c r="Q703" s="79">
        <f t="shared" si="96"/>
        <v>130</v>
      </c>
      <c r="R703" s="79">
        <f t="shared" si="97"/>
        <v>3</v>
      </c>
      <c r="S703" s="108">
        <v>44.1355</v>
      </c>
      <c r="T703" s="111" t="s">
        <v>32</v>
      </c>
    </row>
    <row r="704" spans="1:20" s="50" customFormat="1" ht="20.100000000000001" customHeight="1" x14ac:dyDescent="0.2">
      <c r="A704" s="95"/>
      <c r="B704" s="93"/>
      <c r="C704" s="96"/>
      <c r="D704" s="93"/>
      <c r="E704" s="93"/>
      <c r="F704" s="93"/>
      <c r="G704" s="110">
        <v>73404</v>
      </c>
      <c r="H704" s="94" t="s">
        <v>567</v>
      </c>
      <c r="I704" s="79" t="s">
        <v>484</v>
      </c>
      <c r="J704" s="66">
        <f>Tabel32[[#This Row],[Artikelnummer gAvilar]]</f>
        <v>73404</v>
      </c>
      <c r="K704" s="79" t="str">
        <f t="shared" si="91"/>
        <v>8718558734040</v>
      </c>
      <c r="L704" s="79">
        <v>8718558</v>
      </c>
      <c r="M704" s="79">
        <f t="shared" si="92"/>
        <v>35</v>
      </c>
      <c r="N704" s="79">
        <f t="shared" si="93"/>
        <v>105</v>
      </c>
      <c r="O704" s="79">
        <f t="shared" si="94"/>
        <v>25</v>
      </c>
      <c r="P704" s="79">
        <f t="shared" si="95"/>
        <v>130</v>
      </c>
      <c r="Q704" s="79">
        <f t="shared" si="96"/>
        <v>130</v>
      </c>
      <c r="R704" s="79">
        <f t="shared" si="97"/>
        <v>0</v>
      </c>
      <c r="S704" s="108">
        <v>70.040000000000006</v>
      </c>
      <c r="T704" s="111" t="s">
        <v>32</v>
      </c>
    </row>
    <row r="705" spans="1:20" s="50" customFormat="1" ht="20.100000000000001" customHeight="1" x14ac:dyDescent="0.2">
      <c r="A705" s="95"/>
      <c r="B705" s="93"/>
      <c r="C705" s="96"/>
      <c r="D705" s="93"/>
      <c r="E705" s="93"/>
      <c r="F705" s="93"/>
      <c r="G705" s="110">
        <v>73405</v>
      </c>
      <c r="H705" s="94" t="s">
        <v>568</v>
      </c>
      <c r="I705" s="79" t="s">
        <v>484</v>
      </c>
      <c r="J705" s="66">
        <f>Tabel32[[#This Row],[Artikelnummer gAvilar]]</f>
        <v>73405</v>
      </c>
      <c r="K705" s="79" t="str">
        <f t="shared" si="91"/>
        <v>8718558734057</v>
      </c>
      <c r="L705" s="79">
        <v>8718558</v>
      </c>
      <c r="M705" s="79">
        <f t="shared" si="92"/>
        <v>36</v>
      </c>
      <c r="N705" s="79">
        <f t="shared" si="93"/>
        <v>108</v>
      </c>
      <c r="O705" s="79">
        <f t="shared" si="94"/>
        <v>25</v>
      </c>
      <c r="P705" s="79">
        <f t="shared" si="95"/>
        <v>133</v>
      </c>
      <c r="Q705" s="79">
        <f t="shared" si="96"/>
        <v>140</v>
      </c>
      <c r="R705" s="79">
        <f t="shared" si="97"/>
        <v>7</v>
      </c>
      <c r="S705" s="108">
        <v>12.36</v>
      </c>
      <c r="T705" s="111" t="s">
        <v>32</v>
      </c>
    </row>
    <row r="706" spans="1:20" s="50" customFormat="1" ht="20.100000000000001" customHeight="1" x14ac:dyDescent="0.2">
      <c r="A706" s="95"/>
      <c r="B706" s="93"/>
      <c r="C706" s="96"/>
      <c r="D706" s="93"/>
      <c r="E706" s="93"/>
      <c r="F706" s="93"/>
      <c r="G706" s="110">
        <v>73406</v>
      </c>
      <c r="H706" s="94" t="s">
        <v>569</v>
      </c>
      <c r="I706" s="79" t="s">
        <v>484</v>
      </c>
      <c r="J706" s="66">
        <f>Tabel32[[#This Row],[Artikelnummer gAvilar]]</f>
        <v>73406</v>
      </c>
      <c r="K706" s="79" t="str">
        <f t="shared" si="91"/>
        <v>8718558734064</v>
      </c>
      <c r="L706" s="79">
        <v>8718558</v>
      </c>
      <c r="M706" s="79">
        <f t="shared" si="92"/>
        <v>37</v>
      </c>
      <c r="N706" s="79">
        <f t="shared" si="93"/>
        <v>111</v>
      </c>
      <c r="O706" s="79">
        <f t="shared" si="94"/>
        <v>25</v>
      </c>
      <c r="P706" s="79">
        <f t="shared" si="95"/>
        <v>136</v>
      </c>
      <c r="Q706" s="79">
        <f t="shared" si="96"/>
        <v>140</v>
      </c>
      <c r="R706" s="79">
        <f t="shared" si="97"/>
        <v>4</v>
      </c>
      <c r="S706" s="108">
        <v>9.3215000000000003</v>
      </c>
      <c r="T706" s="111" t="s">
        <v>32</v>
      </c>
    </row>
    <row r="707" spans="1:20" s="50" customFormat="1" ht="20.100000000000001" customHeight="1" x14ac:dyDescent="0.2">
      <c r="A707" s="95"/>
      <c r="B707" s="93"/>
      <c r="C707" s="96"/>
      <c r="D707" s="93"/>
      <c r="E707" s="93"/>
      <c r="F707" s="93"/>
      <c r="G707" s="110">
        <v>73407</v>
      </c>
      <c r="H707" s="94" t="s">
        <v>570</v>
      </c>
      <c r="I707" s="79" t="s">
        <v>484</v>
      </c>
      <c r="J707" s="66">
        <f>Tabel32[[#This Row],[Artikelnummer gAvilar]]</f>
        <v>73407</v>
      </c>
      <c r="K707" s="79" t="str">
        <f t="shared" si="91"/>
        <v>8718558734071</v>
      </c>
      <c r="L707" s="79">
        <v>8718558</v>
      </c>
      <c r="M707" s="79">
        <f t="shared" si="92"/>
        <v>38</v>
      </c>
      <c r="N707" s="79">
        <f t="shared" si="93"/>
        <v>114</v>
      </c>
      <c r="O707" s="79">
        <f t="shared" si="94"/>
        <v>25</v>
      </c>
      <c r="P707" s="79">
        <f t="shared" si="95"/>
        <v>139</v>
      </c>
      <c r="Q707" s="79">
        <f t="shared" si="96"/>
        <v>140</v>
      </c>
      <c r="R707" s="79">
        <f t="shared" si="97"/>
        <v>1</v>
      </c>
      <c r="S707" s="108">
        <v>2.2145000000000001</v>
      </c>
      <c r="T707" s="111" t="s">
        <v>32</v>
      </c>
    </row>
    <row r="708" spans="1:20" s="50" customFormat="1" ht="20.100000000000001" customHeight="1" x14ac:dyDescent="0.2">
      <c r="A708" s="66" t="s">
        <v>256</v>
      </c>
      <c r="B708" s="66">
        <v>3410068</v>
      </c>
      <c r="C708" s="66" t="s">
        <v>557</v>
      </c>
      <c r="D708" s="66" t="s">
        <v>256</v>
      </c>
      <c r="E708" s="66" t="s">
        <v>256</v>
      </c>
      <c r="F708" s="66" t="s">
        <v>256</v>
      </c>
      <c r="G708" s="112">
        <v>72202</v>
      </c>
      <c r="H708" s="79" t="s">
        <v>721</v>
      </c>
      <c r="I708" s="79" t="s">
        <v>484</v>
      </c>
      <c r="J708" s="66">
        <f>Tabel32[[#This Row],[Artikelnummer gAvilar]]</f>
        <v>72202</v>
      </c>
      <c r="K708" s="79" t="str">
        <f t="shared" si="91"/>
        <v>8718558722023</v>
      </c>
      <c r="L708" s="79">
        <v>8718558</v>
      </c>
      <c r="M708" s="79">
        <f t="shared" si="92"/>
        <v>31</v>
      </c>
      <c r="N708" s="79">
        <f t="shared" si="93"/>
        <v>93</v>
      </c>
      <c r="O708" s="79">
        <f t="shared" si="94"/>
        <v>24</v>
      </c>
      <c r="P708" s="79">
        <f t="shared" si="95"/>
        <v>117</v>
      </c>
      <c r="Q708" s="79">
        <f t="shared" si="96"/>
        <v>120</v>
      </c>
      <c r="R708" s="79">
        <f t="shared" si="97"/>
        <v>3</v>
      </c>
      <c r="S708" s="108">
        <v>708.64</v>
      </c>
      <c r="T708" s="109" t="s">
        <v>12</v>
      </c>
    </row>
    <row r="709" spans="1:20" s="50" customFormat="1" ht="20.100000000000001" customHeight="1" x14ac:dyDescent="0.2">
      <c r="A709" s="95"/>
      <c r="B709" s="93"/>
      <c r="C709" s="96"/>
      <c r="D709" s="93"/>
      <c r="E709" s="93"/>
      <c r="F709" s="93"/>
      <c r="G709" s="110">
        <v>72302</v>
      </c>
      <c r="H709" s="79" t="s">
        <v>548</v>
      </c>
      <c r="I709" s="79" t="s">
        <v>484</v>
      </c>
      <c r="J709" s="66">
        <f>Tabel32[[#This Row],[Artikelnummer gAvilar]]</f>
        <v>72302</v>
      </c>
      <c r="K709" s="79" t="str">
        <f t="shared" si="91"/>
        <v>8718558723020</v>
      </c>
      <c r="L709" s="79">
        <v>8718558</v>
      </c>
      <c r="M709" s="79">
        <f t="shared" si="92"/>
        <v>32</v>
      </c>
      <c r="N709" s="79">
        <f t="shared" si="93"/>
        <v>96</v>
      </c>
      <c r="O709" s="79">
        <f t="shared" si="94"/>
        <v>24</v>
      </c>
      <c r="P709" s="79">
        <f t="shared" si="95"/>
        <v>120</v>
      </c>
      <c r="Q709" s="79">
        <f t="shared" si="96"/>
        <v>120</v>
      </c>
      <c r="R709" s="79">
        <f t="shared" si="97"/>
        <v>0</v>
      </c>
      <c r="S709" s="108">
        <v>234.84</v>
      </c>
      <c r="T709" s="109" t="s">
        <v>12</v>
      </c>
    </row>
    <row r="710" spans="1:20" s="3" customFormat="1" ht="20.100000000000001" customHeight="1" x14ac:dyDescent="0.2">
      <c r="A710" s="95"/>
      <c r="B710" s="93"/>
      <c r="C710" s="96"/>
      <c r="D710" s="93"/>
      <c r="E710" s="93"/>
      <c r="F710" s="93"/>
      <c r="G710" s="110">
        <v>72305</v>
      </c>
      <c r="H710" s="79" t="s">
        <v>551</v>
      </c>
      <c r="I710" s="79" t="s">
        <v>484</v>
      </c>
      <c r="J710" s="66">
        <f>Tabel32[[#This Row],[Artikelnummer gAvilar]]</f>
        <v>72305</v>
      </c>
      <c r="K710" s="79" t="str">
        <f t="shared" si="91"/>
        <v>8718558723051</v>
      </c>
      <c r="L710" s="79">
        <v>8718558</v>
      </c>
      <c r="M710" s="79">
        <f t="shared" si="92"/>
        <v>35</v>
      </c>
      <c r="N710" s="79">
        <f t="shared" si="93"/>
        <v>105</v>
      </c>
      <c r="O710" s="79">
        <f t="shared" si="94"/>
        <v>24</v>
      </c>
      <c r="P710" s="79">
        <f t="shared" si="95"/>
        <v>129</v>
      </c>
      <c r="Q710" s="79">
        <f t="shared" si="96"/>
        <v>130</v>
      </c>
      <c r="R710" s="79">
        <f t="shared" si="97"/>
        <v>1</v>
      </c>
      <c r="S710" s="108">
        <v>228</v>
      </c>
      <c r="T710" s="111" t="s">
        <v>32</v>
      </c>
    </row>
    <row r="711" spans="1:20" s="3" customFormat="1" ht="20.100000000000001" customHeight="1" x14ac:dyDescent="0.2">
      <c r="A711" s="95"/>
      <c r="B711" s="93"/>
      <c r="C711" s="96"/>
      <c r="D711" s="93"/>
      <c r="E711" s="93"/>
      <c r="F711" s="93"/>
      <c r="G711" s="110">
        <v>73416</v>
      </c>
      <c r="H711" s="94" t="s">
        <v>615</v>
      </c>
      <c r="I711" s="79" t="s">
        <v>484</v>
      </c>
      <c r="J711" s="66">
        <f>Tabel32[[#This Row],[Artikelnummer gAvilar]]</f>
        <v>73416</v>
      </c>
      <c r="K711" s="79" t="str">
        <f t="shared" si="91"/>
        <v>8718558734163</v>
      </c>
      <c r="L711" s="79">
        <v>8718558</v>
      </c>
      <c r="M711" s="79">
        <f t="shared" si="92"/>
        <v>37</v>
      </c>
      <c r="N711" s="79">
        <f t="shared" si="93"/>
        <v>111</v>
      </c>
      <c r="O711" s="79">
        <f t="shared" si="94"/>
        <v>26</v>
      </c>
      <c r="P711" s="79">
        <f t="shared" si="95"/>
        <v>137</v>
      </c>
      <c r="Q711" s="79">
        <f t="shared" si="96"/>
        <v>140</v>
      </c>
      <c r="R711" s="79">
        <f t="shared" si="97"/>
        <v>3</v>
      </c>
      <c r="S711" s="108">
        <v>280.67500000000001</v>
      </c>
      <c r="T711" s="109" t="s">
        <v>12</v>
      </c>
    </row>
    <row r="712" spans="1:20" s="50" customFormat="1" ht="20.100000000000001" customHeight="1" x14ac:dyDescent="0.2">
      <c r="A712" s="95"/>
      <c r="B712" s="93"/>
      <c r="C712" s="96"/>
      <c r="D712" s="93"/>
      <c r="E712" s="93"/>
      <c r="F712" s="93"/>
      <c r="G712" s="110">
        <v>71885</v>
      </c>
      <c r="H712" s="94" t="s">
        <v>620</v>
      </c>
      <c r="I712" s="79" t="s">
        <v>484</v>
      </c>
      <c r="J712" s="66">
        <f>Tabel32[[#This Row],[Artikelnummer gAvilar]]</f>
        <v>71885</v>
      </c>
      <c r="K712" s="79" t="str">
        <f t="shared" si="91"/>
        <v>8718558718859</v>
      </c>
      <c r="L712" s="79">
        <v>8718558</v>
      </c>
      <c r="M712" s="79">
        <f t="shared" si="92"/>
        <v>40</v>
      </c>
      <c r="N712" s="79">
        <f t="shared" si="93"/>
        <v>120</v>
      </c>
      <c r="O712" s="79">
        <f t="shared" si="94"/>
        <v>31</v>
      </c>
      <c r="P712" s="79">
        <f t="shared" si="95"/>
        <v>151</v>
      </c>
      <c r="Q712" s="79">
        <f t="shared" si="96"/>
        <v>160</v>
      </c>
      <c r="R712" s="79">
        <f t="shared" si="97"/>
        <v>9</v>
      </c>
      <c r="S712" s="108">
        <v>99.91</v>
      </c>
      <c r="T712" s="109" t="s">
        <v>12</v>
      </c>
    </row>
    <row r="713" spans="1:20" s="50" customFormat="1" ht="20.100000000000001" customHeight="1" x14ac:dyDescent="0.2">
      <c r="A713" s="66" t="s">
        <v>256</v>
      </c>
      <c r="B713" s="66" t="s">
        <v>256</v>
      </c>
      <c r="C713" s="73" t="s">
        <v>513</v>
      </c>
      <c r="D713" s="66" t="s">
        <v>256</v>
      </c>
      <c r="E713" s="66" t="s">
        <v>256</v>
      </c>
      <c r="F713" s="66" t="s">
        <v>256</v>
      </c>
      <c r="G713" s="107">
        <v>72254</v>
      </c>
      <c r="H713" s="79" t="s">
        <v>636</v>
      </c>
      <c r="I713" s="79" t="s">
        <v>484</v>
      </c>
      <c r="J713" s="66">
        <f>Tabel32[[#This Row],[Artikelnummer gAvilar]]</f>
        <v>72254</v>
      </c>
      <c r="K713" s="79" t="str">
        <f t="shared" si="91"/>
        <v>8718558722542</v>
      </c>
      <c r="L713" s="79">
        <v>8718558</v>
      </c>
      <c r="M713" s="79">
        <f t="shared" si="92"/>
        <v>33</v>
      </c>
      <c r="N713" s="79">
        <f t="shared" si="93"/>
        <v>99</v>
      </c>
      <c r="O713" s="79">
        <f t="shared" si="94"/>
        <v>29</v>
      </c>
      <c r="P713" s="79">
        <f t="shared" si="95"/>
        <v>128</v>
      </c>
      <c r="Q713" s="79">
        <f t="shared" si="96"/>
        <v>130</v>
      </c>
      <c r="R713" s="79">
        <f t="shared" si="97"/>
        <v>2</v>
      </c>
      <c r="S713" s="108">
        <v>96.82</v>
      </c>
      <c r="T713" s="109" t="s">
        <v>12</v>
      </c>
    </row>
    <row r="714" spans="1:20" s="50" customFormat="1" ht="20.100000000000001" customHeight="1" x14ac:dyDescent="0.2">
      <c r="A714" s="66" t="s">
        <v>256</v>
      </c>
      <c r="B714" s="66" t="s">
        <v>256</v>
      </c>
      <c r="C714" s="73" t="s">
        <v>514</v>
      </c>
      <c r="D714" s="66" t="s">
        <v>256</v>
      </c>
      <c r="E714" s="66" t="s">
        <v>256</v>
      </c>
      <c r="F714" s="66" t="s">
        <v>256</v>
      </c>
      <c r="G714" s="107">
        <v>72255</v>
      </c>
      <c r="H714" s="79" t="s">
        <v>637</v>
      </c>
      <c r="I714" s="79" t="s">
        <v>484</v>
      </c>
      <c r="J714" s="66">
        <f>Tabel32[[#This Row],[Artikelnummer gAvilar]]</f>
        <v>72255</v>
      </c>
      <c r="K714" s="79" t="str">
        <f t="shared" si="91"/>
        <v>8718558722559</v>
      </c>
      <c r="L714" s="79">
        <v>8718558</v>
      </c>
      <c r="M714" s="79">
        <f t="shared" si="92"/>
        <v>34</v>
      </c>
      <c r="N714" s="79">
        <f t="shared" si="93"/>
        <v>102</v>
      </c>
      <c r="O714" s="79">
        <f t="shared" si="94"/>
        <v>29</v>
      </c>
      <c r="P714" s="79">
        <f t="shared" si="95"/>
        <v>131</v>
      </c>
      <c r="Q714" s="79">
        <f t="shared" si="96"/>
        <v>140</v>
      </c>
      <c r="R714" s="79">
        <f t="shared" si="97"/>
        <v>9</v>
      </c>
      <c r="S714" s="108">
        <v>105.06</v>
      </c>
      <c r="T714" s="109" t="s">
        <v>12</v>
      </c>
    </row>
    <row r="715" spans="1:20" s="50" customFormat="1" ht="20.100000000000001" customHeight="1" x14ac:dyDescent="0.2">
      <c r="A715" s="66" t="s">
        <v>256</v>
      </c>
      <c r="B715" s="66" t="s">
        <v>256</v>
      </c>
      <c r="C715" s="73" t="s">
        <v>515</v>
      </c>
      <c r="D715" s="66" t="s">
        <v>256</v>
      </c>
      <c r="E715" s="66" t="s">
        <v>256</v>
      </c>
      <c r="F715" s="66" t="s">
        <v>256</v>
      </c>
      <c r="G715" s="107">
        <v>72256</v>
      </c>
      <c r="H715" s="79" t="s">
        <v>638</v>
      </c>
      <c r="I715" s="79" t="s">
        <v>484</v>
      </c>
      <c r="J715" s="66">
        <f>Tabel32[[#This Row],[Artikelnummer gAvilar]]</f>
        <v>72256</v>
      </c>
      <c r="K715" s="79" t="str">
        <f t="shared" si="91"/>
        <v>8718558722566</v>
      </c>
      <c r="L715" s="79">
        <v>8718558</v>
      </c>
      <c r="M715" s="79">
        <f t="shared" si="92"/>
        <v>35</v>
      </c>
      <c r="N715" s="79">
        <f t="shared" si="93"/>
        <v>105</v>
      </c>
      <c r="O715" s="79">
        <f t="shared" si="94"/>
        <v>29</v>
      </c>
      <c r="P715" s="79">
        <f t="shared" si="95"/>
        <v>134</v>
      </c>
      <c r="Q715" s="79">
        <f t="shared" si="96"/>
        <v>140</v>
      </c>
      <c r="R715" s="79">
        <f t="shared" si="97"/>
        <v>6</v>
      </c>
      <c r="S715" s="108">
        <v>113.3</v>
      </c>
      <c r="T715" s="111" t="s">
        <v>32</v>
      </c>
    </row>
    <row r="716" spans="1:20" s="50" customFormat="1" ht="20.100000000000001" customHeight="1" x14ac:dyDescent="0.2">
      <c r="A716" s="66" t="s">
        <v>256</v>
      </c>
      <c r="B716" s="66" t="s">
        <v>256</v>
      </c>
      <c r="C716" s="73" t="s">
        <v>516</v>
      </c>
      <c r="D716" s="66" t="s">
        <v>256</v>
      </c>
      <c r="E716" s="66" t="s">
        <v>256</v>
      </c>
      <c r="F716" s="66" t="s">
        <v>256</v>
      </c>
      <c r="G716" s="107">
        <v>72257</v>
      </c>
      <c r="H716" s="79" t="s">
        <v>639</v>
      </c>
      <c r="I716" s="79" t="s">
        <v>484</v>
      </c>
      <c r="J716" s="66">
        <f>Tabel32[[#This Row],[Artikelnummer gAvilar]]</f>
        <v>72257</v>
      </c>
      <c r="K716" s="79" t="str">
        <f t="shared" si="91"/>
        <v>8718558722573</v>
      </c>
      <c r="L716" s="79">
        <v>8718558</v>
      </c>
      <c r="M716" s="79">
        <f t="shared" si="92"/>
        <v>36</v>
      </c>
      <c r="N716" s="79">
        <f t="shared" si="93"/>
        <v>108</v>
      </c>
      <c r="O716" s="79">
        <f t="shared" si="94"/>
        <v>29</v>
      </c>
      <c r="P716" s="79">
        <f t="shared" si="95"/>
        <v>137</v>
      </c>
      <c r="Q716" s="79">
        <f t="shared" si="96"/>
        <v>140</v>
      </c>
      <c r="R716" s="79">
        <f t="shared" si="97"/>
        <v>3</v>
      </c>
      <c r="S716" s="108">
        <v>185.6575</v>
      </c>
      <c r="T716" s="111" t="s">
        <v>32</v>
      </c>
    </row>
    <row r="717" spans="1:20" s="50" customFormat="1" ht="20.100000000000001" customHeight="1" x14ac:dyDescent="0.2">
      <c r="A717" s="66" t="s">
        <v>256</v>
      </c>
      <c r="B717" s="66" t="s">
        <v>256</v>
      </c>
      <c r="C717" s="66" t="s">
        <v>256</v>
      </c>
      <c r="D717" s="66" t="s">
        <v>256</v>
      </c>
      <c r="E717" s="66" t="s">
        <v>256</v>
      </c>
      <c r="F717" s="66" t="s">
        <v>256</v>
      </c>
      <c r="G717" s="107">
        <v>73388</v>
      </c>
      <c r="H717" s="79" t="s">
        <v>647</v>
      </c>
      <c r="I717" s="79" t="s">
        <v>484</v>
      </c>
      <c r="J717" s="66">
        <f>Tabel32[[#This Row],[Artikelnummer gAvilar]]</f>
        <v>73388</v>
      </c>
      <c r="K717" s="79" t="str">
        <f t="shared" si="91"/>
        <v>8718558733883</v>
      </c>
      <c r="L717" s="79">
        <v>8718558</v>
      </c>
      <c r="M717" s="79">
        <f t="shared" si="92"/>
        <v>38</v>
      </c>
      <c r="N717" s="79">
        <f t="shared" si="93"/>
        <v>114</v>
      </c>
      <c r="O717" s="79">
        <f t="shared" si="94"/>
        <v>33</v>
      </c>
      <c r="P717" s="79">
        <f t="shared" si="95"/>
        <v>147</v>
      </c>
      <c r="Q717" s="79">
        <f t="shared" si="96"/>
        <v>150</v>
      </c>
      <c r="R717" s="79">
        <f t="shared" si="97"/>
        <v>3</v>
      </c>
      <c r="S717" s="108">
        <v>11.5875</v>
      </c>
      <c r="T717" s="111" t="s">
        <v>32</v>
      </c>
    </row>
    <row r="718" spans="1:20" s="50" customFormat="1" ht="20.100000000000001" customHeight="1" x14ac:dyDescent="0.2">
      <c r="A718" s="95"/>
      <c r="B718" s="93"/>
      <c r="C718" s="96"/>
      <c r="D718" s="93"/>
      <c r="E718" s="93"/>
      <c r="F718" s="93"/>
      <c r="G718" s="110">
        <v>73395</v>
      </c>
      <c r="H718" s="94" t="s">
        <v>653</v>
      </c>
      <c r="I718" s="79" t="s">
        <v>484</v>
      </c>
      <c r="J718" s="66">
        <f>Tabel32[[#This Row],[Artikelnummer gAvilar]]</f>
        <v>73395</v>
      </c>
      <c r="K718" s="79" t="str">
        <f t="shared" si="91"/>
        <v>8718558733951</v>
      </c>
      <c r="L718" s="79">
        <v>8718558</v>
      </c>
      <c r="M718" s="79">
        <f t="shared" si="92"/>
        <v>35</v>
      </c>
      <c r="N718" s="79">
        <f t="shared" si="93"/>
        <v>105</v>
      </c>
      <c r="O718" s="79">
        <f t="shared" si="94"/>
        <v>34</v>
      </c>
      <c r="P718" s="79">
        <f t="shared" si="95"/>
        <v>139</v>
      </c>
      <c r="Q718" s="79">
        <f t="shared" si="96"/>
        <v>140</v>
      </c>
      <c r="R718" s="79">
        <f t="shared" si="97"/>
        <v>1</v>
      </c>
      <c r="S718" s="108">
        <v>187.46</v>
      </c>
      <c r="T718" s="109" t="s">
        <v>12</v>
      </c>
    </row>
    <row r="719" spans="1:20" s="50" customFormat="1" ht="20.100000000000001" customHeight="1" x14ac:dyDescent="0.2">
      <c r="A719" s="95"/>
      <c r="B719" s="93"/>
      <c r="C719" s="96"/>
      <c r="D719" s="93"/>
      <c r="E719" s="93"/>
      <c r="F719" s="93"/>
      <c r="G719" s="110">
        <v>73403</v>
      </c>
      <c r="H719" s="94" t="s">
        <v>566</v>
      </c>
      <c r="I719" s="79" t="s">
        <v>484</v>
      </c>
      <c r="J719" s="66">
        <f>Tabel32[[#This Row],[Artikelnummer gAvilar]]</f>
        <v>73403</v>
      </c>
      <c r="K719" s="79" t="str">
        <f t="shared" si="91"/>
        <v>8718558734033</v>
      </c>
      <c r="L719" s="79">
        <v>8718558</v>
      </c>
      <c r="M719" s="79">
        <f t="shared" si="92"/>
        <v>34</v>
      </c>
      <c r="N719" s="79">
        <f t="shared" si="93"/>
        <v>102</v>
      </c>
      <c r="O719" s="79">
        <f t="shared" si="94"/>
        <v>25</v>
      </c>
      <c r="P719" s="79">
        <f t="shared" si="95"/>
        <v>127</v>
      </c>
      <c r="Q719" s="79">
        <f t="shared" si="96"/>
        <v>130</v>
      </c>
      <c r="R719" s="79">
        <f t="shared" si="97"/>
        <v>3</v>
      </c>
      <c r="S719" s="108">
        <v>44.1355</v>
      </c>
      <c r="T719" s="111" t="s">
        <v>32</v>
      </c>
    </row>
    <row r="720" spans="1:20" s="50" customFormat="1" ht="20.100000000000001" customHeight="1" x14ac:dyDescent="0.2">
      <c r="A720" s="95"/>
      <c r="B720" s="93"/>
      <c r="C720" s="96"/>
      <c r="D720" s="93"/>
      <c r="E720" s="93"/>
      <c r="F720" s="93"/>
      <c r="G720" s="110">
        <v>73404</v>
      </c>
      <c r="H720" s="94" t="s">
        <v>567</v>
      </c>
      <c r="I720" s="79" t="s">
        <v>484</v>
      </c>
      <c r="J720" s="66">
        <f>Tabel32[[#This Row],[Artikelnummer gAvilar]]</f>
        <v>73404</v>
      </c>
      <c r="K720" s="79" t="str">
        <f t="shared" si="91"/>
        <v>8718558734040</v>
      </c>
      <c r="L720" s="79">
        <v>8718558</v>
      </c>
      <c r="M720" s="79">
        <f t="shared" si="92"/>
        <v>35</v>
      </c>
      <c r="N720" s="79">
        <f t="shared" si="93"/>
        <v>105</v>
      </c>
      <c r="O720" s="79">
        <f t="shared" si="94"/>
        <v>25</v>
      </c>
      <c r="P720" s="79">
        <f t="shared" si="95"/>
        <v>130</v>
      </c>
      <c r="Q720" s="79">
        <f t="shared" si="96"/>
        <v>130</v>
      </c>
      <c r="R720" s="79">
        <f t="shared" si="97"/>
        <v>0</v>
      </c>
      <c r="S720" s="108">
        <v>70.040000000000006</v>
      </c>
      <c r="T720" s="111" t="s">
        <v>32</v>
      </c>
    </row>
    <row r="721" spans="1:20" s="50" customFormat="1" ht="20.100000000000001" customHeight="1" x14ac:dyDescent="0.2">
      <c r="A721" s="95"/>
      <c r="B721" s="93"/>
      <c r="C721" s="96"/>
      <c r="D721" s="93"/>
      <c r="E721" s="93"/>
      <c r="F721" s="93"/>
      <c r="G721" s="110">
        <v>73405</v>
      </c>
      <c r="H721" s="94" t="s">
        <v>568</v>
      </c>
      <c r="I721" s="79" t="s">
        <v>484</v>
      </c>
      <c r="J721" s="66">
        <f>Tabel32[[#This Row],[Artikelnummer gAvilar]]</f>
        <v>73405</v>
      </c>
      <c r="K721" s="79" t="str">
        <f t="shared" si="91"/>
        <v>8718558734057</v>
      </c>
      <c r="L721" s="79">
        <v>8718558</v>
      </c>
      <c r="M721" s="79">
        <f t="shared" si="92"/>
        <v>36</v>
      </c>
      <c r="N721" s="79">
        <f t="shared" si="93"/>
        <v>108</v>
      </c>
      <c r="O721" s="79">
        <f t="shared" si="94"/>
        <v>25</v>
      </c>
      <c r="P721" s="79">
        <f t="shared" si="95"/>
        <v>133</v>
      </c>
      <c r="Q721" s="79">
        <f t="shared" si="96"/>
        <v>140</v>
      </c>
      <c r="R721" s="79">
        <f t="shared" si="97"/>
        <v>7</v>
      </c>
      <c r="S721" s="108">
        <v>12.36</v>
      </c>
      <c r="T721" s="111" t="s">
        <v>32</v>
      </c>
    </row>
    <row r="722" spans="1:20" s="50" customFormat="1" ht="20.100000000000001" customHeight="1" x14ac:dyDescent="0.2">
      <c r="A722" s="95"/>
      <c r="B722" s="93"/>
      <c r="C722" s="96"/>
      <c r="D722" s="93"/>
      <c r="E722" s="93"/>
      <c r="F722" s="93"/>
      <c r="G722" s="110">
        <v>73406</v>
      </c>
      <c r="H722" s="94" t="s">
        <v>569</v>
      </c>
      <c r="I722" s="79" t="s">
        <v>484</v>
      </c>
      <c r="J722" s="66">
        <f>Tabel32[[#This Row],[Artikelnummer gAvilar]]</f>
        <v>73406</v>
      </c>
      <c r="K722" s="79" t="str">
        <f t="shared" si="91"/>
        <v>8718558734064</v>
      </c>
      <c r="L722" s="79">
        <v>8718558</v>
      </c>
      <c r="M722" s="79">
        <f t="shared" si="92"/>
        <v>37</v>
      </c>
      <c r="N722" s="79">
        <f t="shared" si="93"/>
        <v>111</v>
      </c>
      <c r="O722" s="79">
        <f t="shared" si="94"/>
        <v>25</v>
      </c>
      <c r="P722" s="79">
        <f t="shared" si="95"/>
        <v>136</v>
      </c>
      <c r="Q722" s="79">
        <f t="shared" si="96"/>
        <v>140</v>
      </c>
      <c r="R722" s="79">
        <f t="shared" si="97"/>
        <v>4</v>
      </c>
      <c r="S722" s="108">
        <v>9.3215000000000003</v>
      </c>
      <c r="T722" s="111" t="s">
        <v>32</v>
      </c>
    </row>
    <row r="723" spans="1:20" s="50" customFormat="1" ht="20.100000000000001" customHeight="1" x14ac:dyDescent="0.2">
      <c r="A723" s="95"/>
      <c r="B723" s="93"/>
      <c r="C723" s="96"/>
      <c r="D723" s="93"/>
      <c r="E723" s="93"/>
      <c r="F723" s="93"/>
      <c r="G723" s="110">
        <v>73407</v>
      </c>
      <c r="H723" s="94" t="s">
        <v>570</v>
      </c>
      <c r="I723" s="79" t="s">
        <v>484</v>
      </c>
      <c r="J723" s="66">
        <f>Tabel32[[#This Row],[Artikelnummer gAvilar]]</f>
        <v>73407</v>
      </c>
      <c r="K723" s="79" t="str">
        <f t="shared" si="91"/>
        <v>8718558734071</v>
      </c>
      <c r="L723" s="79">
        <v>8718558</v>
      </c>
      <c r="M723" s="79">
        <f t="shared" si="92"/>
        <v>38</v>
      </c>
      <c r="N723" s="79">
        <f t="shared" si="93"/>
        <v>114</v>
      </c>
      <c r="O723" s="79">
        <f t="shared" si="94"/>
        <v>25</v>
      </c>
      <c r="P723" s="79">
        <f t="shared" si="95"/>
        <v>139</v>
      </c>
      <c r="Q723" s="79">
        <f t="shared" si="96"/>
        <v>140</v>
      </c>
      <c r="R723" s="79">
        <f t="shared" si="97"/>
        <v>1</v>
      </c>
      <c r="S723" s="108">
        <v>2.2145000000000001</v>
      </c>
      <c r="T723" s="111" t="s">
        <v>32</v>
      </c>
    </row>
    <row r="724" spans="1:20" s="50" customFormat="1" ht="20.100000000000001" customHeight="1" x14ac:dyDescent="0.2">
      <c r="A724" s="66" t="s">
        <v>256</v>
      </c>
      <c r="B724" s="66">
        <v>3410069</v>
      </c>
      <c r="C724" s="73" t="s">
        <v>558</v>
      </c>
      <c r="D724" s="66" t="s">
        <v>256</v>
      </c>
      <c r="E724" s="66" t="s">
        <v>256</v>
      </c>
      <c r="F724" s="66" t="s">
        <v>256</v>
      </c>
      <c r="G724" s="112">
        <v>72203</v>
      </c>
      <c r="H724" s="79" t="s">
        <v>722</v>
      </c>
      <c r="I724" s="79" t="s">
        <v>484</v>
      </c>
      <c r="J724" s="66">
        <f>Tabel32[[#This Row],[Artikelnummer gAvilar]]</f>
        <v>72203</v>
      </c>
      <c r="K724" s="79" t="str">
        <f t="shared" si="91"/>
        <v>8718558722030</v>
      </c>
      <c r="L724" s="79">
        <v>8718558</v>
      </c>
      <c r="M724" s="79">
        <f t="shared" si="92"/>
        <v>32</v>
      </c>
      <c r="N724" s="79">
        <f t="shared" si="93"/>
        <v>96</v>
      </c>
      <c r="O724" s="79">
        <f t="shared" si="94"/>
        <v>24</v>
      </c>
      <c r="P724" s="79">
        <f t="shared" si="95"/>
        <v>120</v>
      </c>
      <c r="Q724" s="79">
        <f t="shared" si="96"/>
        <v>120</v>
      </c>
      <c r="R724" s="79">
        <f t="shared" si="97"/>
        <v>0</v>
      </c>
      <c r="S724" s="108">
        <v>854.38499999999999</v>
      </c>
      <c r="T724" s="109" t="s">
        <v>12</v>
      </c>
    </row>
    <row r="725" spans="1:20" s="50" customFormat="1" ht="20.100000000000001" customHeight="1" x14ac:dyDescent="0.2">
      <c r="A725" s="95"/>
      <c r="B725" s="93"/>
      <c r="C725" s="96"/>
      <c r="D725" s="93"/>
      <c r="E725" s="93"/>
      <c r="F725" s="93"/>
      <c r="G725" s="110">
        <v>72308</v>
      </c>
      <c r="H725" s="79" t="s">
        <v>549</v>
      </c>
      <c r="I725" s="79" t="s">
        <v>484</v>
      </c>
      <c r="J725" s="66">
        <f>Tabel32[[#This Row],[Artikelnummer gAvilar]]</f>
        <v>72308</v>
      </c>
      <c r="K725" s="79" t="str">
        <f t="shared" ref="K725:K788" si="98">L725&amp;J725&amp;R725</f>
        <v>8718558723082</v>
      </c>
      <c r="L725" s="79">
        <v>8718558</v>
      </c>
      <c r="M725" s="79">
        <f t="shared" ref="M725:M788" si="99">(SUM(LEFT(J725,1),LEFT(J725,3),RIGHT(J725,1))-(10*(LEFT(J725,2)))+7+8+5)</f>
        <v>38</v>
      </c>
      <c r="N725" s="79">
        <f t="shared" ref="N725:N788" si="100">3*M725</f>
        <v>114</v>
      </c>
      <c r="O725" s="79">
        <f t="shared" ref="O725:O788" si="101">SUM(LEFT(J725,2)-(10*LEFT(J725,1)))+LEFT(J725,4)-(10*LEFT(J725,3))+8+1+5+8</f>
        <v>24</v>
      </c>
      <c r="P725" s="79">
        <f t="shared" ref="P725:P788" si="102">N725+O725</f>
        <v>138</v>
      </c>
      <c r="Q725" s="79">
        <f t="shared" ref="Q725:Q788" si="103">CEILING(P725,10)</f>
        <v>140</v>
      </c>
      <c r="R725" s="79">
        <f t="shared" ref="R725:R788" si="104">Q725-P725</f>
        <v>2</v>
      </c>
      <c r="S725" s="108">
        <v>234.84</v>
      </c>
      <c r="T725" s="109" t="s">
        <v>12</v>
      </c>
    </row>
    <row r="726" spans="1:20" s="3" customFormat="1" ht="20.100000000000001" customHeight="1" x14ac:dyDescent="0.2">
      <c r="A726" s="95"/>
      <c r="B726" s="93"/>
      <c r="C726" s="96"/>
      <c r="D726" s="93"/>
      <c r="E726" s="93"/>
      <c r="F726" s="93"/>
      <c r="G726" s="110">
        <v>72311</v>
      </c>
      <c r="H726" s="79" t="s">
        <v>552</v>
      </c>
      <c r="I726" s="79" t="s">
        <v>484</v>
      </c>
      <c r="J726" s="66">
        <f>Tabel32[[#This Row],[Artikelnummer gAvilar]]</f>
        <v>72311</v>
      </c>
      <c r="K726" s="79" t="str">
        <f t="shared" si="98"/>
        <v>8718558723112</v>
      </c>
      <c r="L726" s="79">
        <v>8718558</v>
      </c>
      <c r="M726" s="79">
        <f t="shared" si="99"/>
        <v>31</v>
      </c>
      <c r="N726" s="79">
        <f t="shared" si="100"/>
        <v>93</v>
      </c>
      <c r="O726" s="79">
        <f t="shared" si="101"/>
        <v>25</v>
      </c>
      <c r="P726" s="79">
        <f t="shared" si="102"/>
        <v>118</v>
      </c>
      <c r="Q726" s="79">
        <f t="shared" si="103"/>
        <v>120</v>
      </c>
      <c r="R726" s="79">
        <f t="shared" si="104"/>
        <v>2</v>
      </c>
      <c r="S726" s="108">
        <v>228</v>
      </c>
      <c r="T726" s="111" t="s">
        <v>32</v>
      </c>
    </row>
    <row r="727" spans="1:20" s="3" customFormat="1" ht="20.100000000000001" customHeight="1" x14ac:dyDescent="0.2">
      <c r="A727" s="95"/>
      <c r="B727" s="93"/>
      <c r="C727" s="96"/>
      <c r="D727" s="93"/>
      <c r="E727" s="93"/>
      <c r="F727" s="93"/>
      <c r="G727" s="110">
        <v>71880</v>
      </c>
      <c r="H727" s="94" t="s">
        <v>621</v>
      </c>
      <c r="I727" s="79" t="s">
        <v>484</v>
      </c>
      <c r="J727" s="66">
        <f>Tabel32[[#This Row],[Artikelnummer gAvilar]]</f>
        <v>71880</v>
      </c>
      <c r="K727" s="79" t="str">
        <f t="shared" si="98"/>
        <v>8718558718804</v>
      </c>
      <c r="L727" s="79">
        <v>8718558</v>
      </c>
      <c r="M727" s="79">
        <f t="shared" si="99"/>
        <v>35</v>
      </c>
      <c r="N727" s="79">
        <f t="shared" si="100"/>
        <v>105</v>
      </c>
      <c r="O727" s="79">
        <f t="shared" si="101"/>
        <v>31</v>
      </c>
      <c r="P727" s="79">
        <f t="shared" si="102"/>
        <v>136</v>
      </c>
      <c r="Q727" s="79">
        <f t="shared" si="103"/>
        <v>140</v>
      </c>
      <c r="R727" s="79">
        <f t="shared" si="104"/>
        <v>4</v>
      </c>
      <c r="S727" s="108">
        <v>81.3185</v>
      </c>
      <c r="T727" s="109" t="s">
        <v>12</v>
      </c>
    </row>
    <row r="728" spans="1:20" s="50" customFormat="1" ht="20.100000000000001" customHeight="1" x14ac:dyDescent="0.2">
      <c r="A728" s="66" t="s">
        <v>256</v>
      </c>
      <c r="B728" s="66">
        <v>3410100</v>
      </c>
      <c r="C728" s="66" t="s">
        <v>256</v>
      </c>
      <c r="D728" s="66" t="s">
        <v>256</v>
      </c>
      <c r="E728" s="66" t="s">
        <v>256</v>
      </c>
      <c r="F728" s="66" t="s">
        <v>256</v>
      </c>
      <c r="G728" s="107">
        <v>72258</v>
      </c>
      <c r="H728" s="79" t="s">
        <v>640</v>
      </c>
      <c r="I728" s="79" t="s">
        <v>484</v>
      </c>
      <c r="J728" s="66">
        <f>Tabel32[[#This Row],[Artikelnummer gAvilar]]</f>
        <v>72258</v>
      </c>
      <c r="K728" s="79" t="str">
        <f t="shared" si="98"/>
        <v>8718558722580</v>
      </c>
      <c r="L728" s="79">
        <v>8718558</v>
      </c>
      <c r="M728" s="79">
        <f t="shared" si="99"/>
        <v>37</v>
      </c>
      <c r="N728" s="79">
        <f t="shared" si="100"/>
        <v>111</v>
      </c>
      <c r="O728" s="79">
        <f t="shared" si="101"/>
        <v>29</v>
      </c>
      <c r="P728" s="79">
        <f t="shared" si="102"/>
        <v>140</v>
      </c>
      <c r="Q728" s="79">
        <f t="shared" si="103"/>
        <v>140</v>
      </c>
      <c r="R728" s="79">
        <f t="shared" si="104"/>
        <v>0</v>
      </c>
      <c r="S728" s="108">
        <v>216.3</v>
      </c>
      <c r="T728" s="109" t="s">
        <v>12</v>
      </c>
    </row>
    <row r="729" spans="1:20" s="50" customFormat="1" ht="20.100000000000001" customHeight="1" x14ac:dyDescent="0.2">
      <c r="A729" s="66" t="s">
        <v>256</v>
      </c>
      <c r="B729" s="87">
        <v>3410103</v>
      </c>
      <c r="C729" s="73" t="s">
        <v>517</v>
      </c>
      <c r="D729" s="66" t="s">
        <v>256</v>
      </c>
      <c r="E729" s="66" t="s">
        <v>256</v>
      </c>
      <c r="F729" s="66" t="s">
        <v>256</v>
      </c>
      <c r="G729" s="107">
        <v>72259</v>
      </c>
      <c r="H729" s="79" t="s">
        <v>641</v>
      </c>
      <c r="I729" s="79" t="s">
        <v>484</v>
      </c>
      <c r="J729" s="66">
        <f>Tabel32[[#This Row],[Artikelnummer gAvilar]]</f>
        <v>72259</v>
      </c>
      <c r="K729" s="79" t="str">
        <f t="shared" si="98"/>
        <v>8718558722597</v>
      </c>
      <c r="L729" s="79">
        <v>8718558</v>
      </c>
      <c r="M729" s="79">
        <f t="shared" si="99"/>
        <v>38</v>
      </c>
      <c r="N729" s="79">
        <f t="shared" si="100"/>
        <v>114</v>
      </c>
      <c r="O729" s="79">
        <f t="shared" si="101"/>
        <v>29</v>
      </c>
      <c r="P729" s="79">
        <f t="shared" si="102"/>
        <v>143</v>
      </c>
      <c r="Q729" s="79">
        <f t="shared" si="103"/>
        <v>150</v>
      </c>
      <c r="R729" s="79">
        <f t="shared" si="104"/>
        <v>7</v>
      </c>
      <c r="S729" s="108">
        <v>324.45</v>
      </c>
      <c r="T729" s="111" t="s">
        <v>32</v>
      </c>
    </row>
    <row r="730" spans="1:20" s="50" customFormat="1" ht="20.100000000000001" customHeight="1" x14ac:dyDescent="0.2">
      <c r="A730" s="81"/>
      <c r="B730" s="66"/>
      <c r="C730" s="97"/>
      <c r="D730" s="66"/>
      <c r="E730" s="66"/>
      <c r="F730" s="66"/>
      <c r="G730" s="107">
        <v>73382</v>
      </c>
      <c r="H730" s="79" t="s">
        <v>661</v>
      </c>
      <c r="I730" s="100" t="s">
        <v>484</v>
      </c>
      <c r="J730" s="66">
        <f>Tabel32[[#This Row],[Artikelnummer gAvilar]]</f>
        <v>73382</v>
      </c>
      <c r="K730" s="79" t="str">
        <f t="shared" si="98"/>
        <v>8718558733821</v>
      </c>
      <c r="L730" s="79">
        <v>8718558</v>
      </c>
      <c r="M730" s="79">
        <f t="shared" si="99"/>
        <v>32</v>
      </c>
      <c r="N730" s="79">
        <f t="shared" si="100"/>
        <v>96</v>
      </c>
      <c r="O730" s="79">
        <f t="shared" si="101"/>
        <v>33</v>
      </c>
      <c r="P730" s="79">
        <f t="shared" si="102"/>
        <v>129</v>
      </c>
      <c r="Q730" s="79">
        <f t="shared" si="103"/>
        <v>130</v>
      </c>
      <c r="R730" s="79">
        <f t="shared" si="104"/>
        <v>1</v>
      </c>
      <c r="S730" s="108">
        <v>128.75</v>
      </c>
      <c r="T730" s="111" t="s">
        <v>32</v>
      </c>
    </row>
    <row r="731" spans="1:20" s="50" customFormat="1" ht="19.5" customHeight="1" x14ac:dyDescent="0.2">
      <c r="A731" s="81"/>
      <c r="B731" s="66"/>
      <c r="C731" s="97"/>
      <c r="D731" s="66"/>
      <c r="E731" s="66"/>
      <c r="F731" s="66"/>
      <c r="G731" s="107">
        <v>73383</v>
      </c>
      <c r="H731" s="79" t="s">
        <v>662</v>
      </c>
      <c r="I731" s="100" t="s">
        <v>484</v>
      </c>
      <c r="J731" s="66">
        <f>Tabel32[[#This Row],[Artikelnummer gAvilar]]</f>
        <v>73383</v>
      </c>
      <c r="K731" s="79" t="str">
        <f t="shared" si="98"/>
        <v>8718558733838</v>
      </c>
      <c r="L731" s="79">
        <v>8718558</v>
      </c>
      <c r="M731" s="79">
        <f t="shared" si="99"/>
        <v>33</v>
      </c>
      <c r="N731" s="79">
        <f t="shared" si="100"/>
        <v>99</v>
      </c>
      <c r="O731" s="79">
        <f t="shared" si="101"/>
        <v>33</v>
      </c>
      <c r="P731" s="79">
        <f t="shared" si="102"/>
        <v>132</v>
      </c>
      <c r="Q731" s="79">
        <f t="shared" si="103"/>
        <v>140</v>
      </c>
      <c r="R731" s="79">
        <f t="shared" si="104"/>
        <v>8</v>
      </c>
      <c r="S731" s="108">
        <v>231.75</v>
      </c>
      <c r="T731" s="111" t="s">
        <v>32</v>
      </c>
    </row>
    <row r="732" spans="1:20" s="50" customFormat="1" ht="19.5" customHeight="1" x14ac:dyDescent="0.2">
      <c r="A732" s="66" t="s">
        <v>256</v>
      </c>
      <c r="B732" s="66" t="s">
        <v>256</v>
      </c>
      <c r="C732" s="73" t="s">
        <v>505</v>
      </c>
      <c r="D732" s="66" t="s">
        <v>256</v>
      </c>
      <c r="E732" s="66" t="s">
        <v>256</v>
      </c>
      <c r="F732" s="66" t="s">
        <v>256</v>
      </c>
      <c r="G732" s="107">
        <v>72218</v>
      </c>
      <c r="H732" s="79" t="s">
        <v>648</v>
      </c>
      <c r="I732" s="79" t="s">
        <v>484</v>
      </c>
      <c r="J732" s="66">
        <f>Tabel32[[#This Row],[Artikelnummer gAvilar]]</f>
        <v>72218</v>
      </c>
      <c r="K732" s="79" t="str">
        <f t="shared" si="98"/>
        <v>8718558722184</v>
      </c>
      <c r="L732" s="79">
        <v>8718558</v>
      </c>
      <c r="M732" s="79">
        <f t="shared" si="99"/>
        <v>37</v>
      </c>
      <c r="N732" s="79">
        <f t="shared" si="100"/>
        <v>111</v>
      </c>
      <c r="O732" s="79">
        <f t="shared" si="101"/>
        <v>25</v>
      </c>
      <c r="P732" s="79">
        <f t="shared" si="102"/>
        <v>136</v>
      </c>
      <c r="Q732" s="79">
        <f t="shared" si="103"/>
        <v>140</v>
      </c>
      <c r="R732" s="79">
        <f t="shared" si="104"/>
        <v>4</v>
      </c>
      <c r="S732" s="108">
        <v>33.681000000000004</v>
      </c>
      <c r="T732" s="111" t="s">
        <v>32</v>
      </c>
    </row>
    <row r="733" spans="1:20" s="50" customFormat="1" ht="20.100000000000001" customHeight="1" x14ac:dyDescent="0.2">
      <c r="A733" s="81"/>
      <c r="B733" s="66"/>
      <c r="C733" s="97"/>
      <c r="D733" s="66"/>
      <c r="E733" s="66"/>
      <c r="F733" s="66"/>
      <c r="G733" s="112">
        <v>73374</v>
      </c>
      <c r="H733" s="79" t="s">
        <v>654</v>
      </c>
      <c r="I733" s="79" t="s">
        <v>484</v>
      </c>
      <c r="J733" s="66">
        <f>Tabel32[[#This Row],[Artikelnummer gAvilar]]</f>
        <v>73374</v>
      </c>
      <c r="K733" s="79" t="str">
        <f t="shared" si="98"/>
        <v>8718558733746</v>
      </c>
      <c r="L733" s="79">
        <v>8718558</v>
      </c>
      <c r="M733" s="79">
        <f t="shared" si="99"/>
        <v>34</v>
      </c>
      <c r="N733" s="79">
        <f t="shared" si="100"/>
        <v>102</v>
      </c>
      <c r="O733" s="79">
        <f t="shared" si="101"/>
        <v>32</v>
      </c>
      <c r="P733" s="79">
        <f t="shared" si="102"/>
        <v>134</v>
      </c>
      <c r="Q733" s="79">
        <f t="shared" si="103"/>
        <v>140</v>
      </c>
      <c r="R733" s="79">
        <f t="shared" si="104"/>
        <v>6</v>
      </c>
      <c r="S733" s="108">
        <v>1492.47</v>
      </c>
      <c r="T733" s="111" t="s">
        <v>32</v>
      </c>
    </row>
    <row r="734" spans="1:20" s="50" customFormat="1" ht="20.100000000000001" customHeight="1" x14ac:dyDescent="0.2">
      <c r="A734" s="95"/>
      <c r="B734" s="93"/>
      <c r="C734" s="96"/>
      <c r="D734" s="93"/>
      <c r="E734" s="93"/>
      <c r="F734" s="93"/>
      <c r="G734" s="110">
        <v>72308</v>
      </c>
      <c r="H734" s="79" t="s">
        <v>549</v>
      </c>
      <c r="I734" s="79" t="s">
        <v>484</v>
      </c>
      <c r="J734" s="66">
        <f>Tabel32[[#This Row],[Artikelnummer gAvilar]]</f>
        <v>72308</v>
      </c>
      <c r="K734" s="79" t="str">
        <f t="shared" si="98"/>
        <v>8718558723082</v>
      </c>
      <c r="L734" s="79">
        <v>8718558</v>
      </c>
      <c r="M734" s="79">
        <f t="shared" si="99"/>
        <v>38</v>
      </c>
      <c r="N734" s="79">
        <f t="shared" si="100"/>
        <v>114</v>
      </c>
      <c r="O734" s="79">
        <f t="shared" si="101"/>
        <v>24</v>
      </c>
      <c r="P734" s="79">
        <f t="shared" si="102"/>
        <v>138</v>
      </c>
      <c r="Q734" s="79">
        <f t="shared" si="103"/>
        <v>140</v>
      </c>
      <c r="R734" s="79">
        <f t="shared" si="104"/>
        <v>2</v>
      </c>
      <c r="S734" s="108">
        <v>234.84</v>
      </c>
      <c r="T734" s="109" t="s">
        <v>12</v>
      </c>
    </row>
    <row r="735" spans="1:20" s="3" customFormat="1" ht="20.100000000000001" customHeight="1" x14ac:dyDescent="0.2">
      <c r="A735" s="95"/>
      <c r="B735" s="93"/>
      <c r="C735" s="96"/>
      <c r="D735" s="93"/>
      <c r="E735" s="93"/>
      <c r="F735" s="93"/>
      <c r="G735" s="110">
        <v>72311</v>
      </c>
      <c r="H735" s="79" t="s">
        <v>552</v>
      </c>
      <c r="I735" s="79" t="s">
        <v>484</v>
      </c>
      <c r="J735" s="66">
        <f>Tabel32[[#This Row],[Artikelnummer gAvilar]]</f>
        <v>72311</v>
      </c>
      <c r="K735" s="79" t="str">
        <f t="shared" si="98"/>
        <v>8718558723112</v>
      </c>
      <c r="L735" s="79">
        <v>8718558</v>
      </c>
      <c r="M735" s="79">
        <f t="shared" si="99"/>
        <v>31</v>
      </c>
      <c r="N735" s="79">
        <f t="shared" si="100"/>
        <v>93</v>
      </c>
      <c r="O735" s="79">
        <f t="shared" si="101"/>
        <v>25</v>
      </c>
      <c r="P735" s="79">
        <f t="shared" si="102"/>
        <v>118</v>
      </c>
      <c r="Q735" s="79">
        <f t="shared" si="103"/>
        <v>120</v>
      </c>
      <c r="R735" s="79">
        <f t="shared" si="104"/>
        <v>2</v>
      </c>
      <c r="S735" s="108">
        <v>228</v>
      </c>
      <c r="T735" s="111" t="s">
        <v>32</v>
      </c>
    </row>
    <row r="736" spans="1:20" s="3" customFormat="1" ht="20.100000000000001" customHeight="1" x14ac:dyDescent="0.2">
      <c r="A736" s="95"/>
      <c r="B736" s="93"/>
      <c r="C736" s="96"/>
      <c r="D736" s="93"/>
      <c r="E736" s="93"/>
      <c r="F736" s="93"/>
      <c r="G736" s="110">
        <v>71880</v>
      </c>
      <c r="H736" s="94" t="s">
        <v>621</v>
      </c>
      <c r="I736" s="79" t="s">
        <v>484</v>
      </c>
      <c r="J736" s="66">
        <f>Tabel32[[#This Row],[Artikelnummer gAvilar]]</f>
        <v>71880</v>
      </c>
      <c r="K736" s="79" t="str">
        <f t="shared" si="98"/>
        <v>8718558718804</v>
      </c>
      <c r="L736" s="79">
        <v>8718558</v>
      </c>
      <c r="M736" s="79">
        <f t="shared" si="99"/>
        <v>35</v>
      </c>
      <c r="N736" s="79">
        <f t="shared" si="100"/>
        <v>105</v>
      </c>
      <c r="O736" s="79">
        <f t="shared" si="101"/>
        <v>31</v>
      </c>
      <c r="P736" s="79">
        <f t="shared" si="102"/>
        <v>136</v>
      </c>
      <c r="Q736" s="79">
        <f t="shared" si="103"/>
        <v>140</v>
      </c>
      <c r="R736" s="79">
        <f t="shared" si="104"/>
        <v>4</v>
      </c>
      <c r="S736" s="108">
        <v>81.3185</v>
      </c>
      <c r="T736" s="109" t="s">
        <v>12</v>
      </c>
    </row>
    <row r="737" spans="1:20" s="50" customFormat="1" ht="20.100000000000001" customHeight="1" x14ac:dyDescent="0.2">
      <c r="A737" s="66" t="s">
        <v>256</v>
      </c>
      <c r="B737" s="66">
        <v>3410100</v>
      </c>
      <c r="C737" s="66" t="s">
        <v>256</v>
      </c>
      <c r="D737" s="66" t="s">
        <v>256</v>
      </c>
      <c r="E737" s="66" t="s">
        <v>256</v>
      </c>
      <c r="F737" s="66" t="s">
        <v>256</v>
      </c>
      <c r="G737" s="107">
        <v>72258</v>
      </c>
      <c r="H737" s="79" t="s">
        <v>640</v>
      </c>
      <c r="I737" s="79" t="s">
        <v>484</v>
      </c>
      <c r="J737" s="66">
        <f>Tabel32[[#This Row],[Artikelnummer gAvilar]]</f>
        <v>72258</v>
      </c>
      <c r="K737" s="79" t="str">
        <f t="shared" si="98"/>
        <v>8718558722580</v>
      </c>
      <c r="L737" s="79">
        <v>8718558</v>
      </c>
      <c r="M737" s="79">
        <f t="shared" si="99"/>
        <v>37</v>
      </c>
      <c r="N737" s="79">
        <f t="shared" si="100"/>
        <v>111</v>
      </c>
      <c r="O737" s="79">
        <f t="shared" si="101"/>
        <v>29</v>
      </c>
      <c r="P737" s="79">
        <f t="shared" si="102"/>
        <v>140</v>
      </c>
      <c r="Q737" s="79">
        <f t="shared" si="103"/>
        <v>140</v>
      </c>
      <c r="R737" s="79">
        <f t="shared" si="104"/>
        <v>0</v>
      </c>
      <c r="S737" s="108">
        <v>216.3</v>
      </c>
      <c r="T737" s="109" t="s">
        <v>12</v>
      </c>
    </row>
    <row r="738" spans="1:20" s="50" customFormat="1" ht="20.100000000000001" customHeight="1" x14ac:dyDescent="0.2">
      <c r="A738" s="66" t="s">
        <v>256</v>
      </c>
      <c r="B738" s="87">
        <v>3410103</v>
      </c>
      <c r="C738" s="73" t="s">
        <v>517</v>
      </c>
      <c r="D738" s="66" t="s">
        <v>256</v>
      </c>
      <c r="E738" s="66" t="s">
        <v>256</v>
      </c>
      <c r="F738" s="66" t="s">
        <v>256</v>
      </c>
      <c r="G738" s="107">
        <v>72259</v>
      </c>
      <c r="H738" s="79" t="s">
        <v>641</v>
      </c>
      <c r="I738" s="79" t="s">
        <v>484</v>
      </c>
      <c r="J738" s="66">
        <f>Tabel32[[#This Row],[Artikelnummer gAvilar]]</f>
        <v>72259</v>
      </c>
      <c r="K738" s="79" t="str">
        <f t="shared" si="98"/>
        <v>8718558722597</v>
      </c>
      <c r="L738" s="79">
        <v>8718558</v>
      </c>
      <c r="M738" s="79">
        <f t="shared" si="99"/>
        <v>38</v>
      </c>
      <c r="N738" s="79">
        <f t="shared" si="100"/>
        <v>114</v>
      </c>
      <c r="O738" s="79">
        <f t="shared" si="101"/>
        <v>29</v>
      </c>
      <c r="P738" s="79">
        <f t="shared" si="102"/>
        <v>143</v>
      </c>
      <c r="Q738" s="79">
        <f t="shared" si="103"/>
        <v>150</v>
      </c>
      <c r="R738" s="79">
        <f t="shared" si="104"/>
        <v>7</v>
      </c>
      <c r="S738" s="108">
        <v>324.45</v>
      </c>
      <c r="T738" s="111" t="s">
        <v>32</v>
      </c>
    </row>
    <row r="739" spans="1:20" s="50" customFormat="1" ht="20.100000000000001" customHeight="1" x14ac:dyDescent="0.2">
      <c r="A739" s="81"/>
      <c r="B739" s="66"/>
      <c r="C739" s="97"/>
      <c r="D739" s="66"/>
      <c r="E739" s="66"/>
      <c r="F739" s="66"/>
      <c r="G739" s="107">
        <v>73382</v>
      </c>
      <c r="H739" s="79" t="s">
        <v>661</v>
      </c>
      <c r="I739" s="100" t="s">
        <v>484</v>
      </c>
      <c r="J739" s="66">
        <f>Tabel32[[#This Row],[Artikelnummer gAvilar]]</f>
        <v>73382</v>
      </c>
      <c r="K739" s="79" t="str">
        <f t="shared" si="98"/>
        <v>8718558733821</v>
      </c>
      <c r="L739" s="79">
        <v>8718558</v>
      </c>
      <c r="M739" s="79">
        <f t="shared" si="99"/>
        <v>32</v>
      </c>
      <c r="N739" s="79">
        <f t="shared" si="100"/>
        <v>96</v>
      </c>
      <c r="O739" s="79">
        <f t="shared" si="101"/>
        <v>33</v>
      </c>
      <c r="P739" s="79">
        <f t="shared" si="102"/>
        <v>129</v>
      </c>
      <c r="Q739" s="79">
        <f t="shared" si="103"/>
        <v>130</v>
      </c>
      <c r="R739" s="79">
        <f t="shared" si="104"/>
        <v>1</v>
      </c>
      <c r="S739" s="108">
        <v>128.75</v>
      </c>
      <c r="T739" s="111" t="s">
        <v>32</v>
      </c>
    </row>
    <row r="740" spans="1:20" s="50" customFormat="1" ht="19.5" customHeight="1" x14ac:dyDescent="0.2">
      <c r="A740" s="81"/>
      <c r="B740" s="66"/>
      <c r="C740" s="97"/>
      <c r="D740" s="66"/>
      <c r="E740" s="66"/>
      <c r="F740" s="66"/>
      <c r="G740" s="107">
        <v>73383</v>
      </c>
      <c r="H740" s="79" t="s">
        <v>662</v>
      </c>
      <c r="I740" s="100" t="s">
        <v>484</v>
      </c>
      <c r="J740" s="66">
        <f>Tabel32[[#This Row],[Artikelnummer gAvilar]]</f>
        <v>73383</v>
      </c>
      <c r="K740" s="79" t="str">
        <f t="shared" si="98"/>
        <v>8718558733838</v>
      </c>
      <c r="L740" s="79">
        <v>8718558</v>
      </c>
      <c r="M740" s="79">
        <f t="shared" si="99"/>
        <v>33</v>
      </c>
      <c r="N740" s="79">
        <f t="shared" si="100"/>
        <v>99</v>
      </c>
      <c r="O740" s="79">
        <f t="shared" si="101"/>
        <v>33</v>
      </c>
      <c r="P740" s="79">
        <f t="shared" si="102"/>
        <v>132</v>
      </c>
      <c r="Q740" s="79">
        <f t="shared" si="103"/>
        <v>140</v>
      </c>
      <c r="R740" s="79">
        <f t="shared" si="104"/>
        <v>8</v>
      </c>
      <c r="S740" s="108">
        <v>231.75</v>
      </c>
      <c r="T740" s="111" t="s">
        <v>32</v>
      </c>
    </row>
    <row r="741" spans="1:20" s="50" customFormat="1" ht="19.5" customHeight="1" x14ac:dyDescent="0.2">
      <c r="A741" s="66" t="s">
        <v>256</v>
      </c>
      <c r="B741" s="66" t="s">
        <v>256</v>
      </c>
      <c r="C741" s="73" t="s">
        <v>505</v>
      </c>
      <c r="D741" s="66" t="s">
        <v>256</v>
      </c>
      <c r="E741" s="66" t="s">
        <v>256</v>
      </c>
      <c r="F741" s="66" t="s">
        <v>256</v>
      </c>
      <c r="G741" s="107">
        <v>72218</v>
      </c>
      <c r="H741" s="79" t="s">
        <v>648</v>
      </c>
      <c r="I741" s="79" t="s">
        <v>484</v>
      </c>
      <c r="J741" s="66">
        <f>Tabel32[[#This Row],[Artikelnummer gAvilar]]</f>
        <v>72218</v>
      </c>
      <c r="K741" s="79" t="str">
        <f t="shared" si="98"/>
        <v>8718558722184</v>
      </c>
      <c r="L741" s="79">
        <v>8718558</v>
      </c>
      <c r="M741" s="79">
        <f t="shared" si="99"/>
        <v>37</v>
      </c>
      <c r="N741" s="79">
        <f t="shared" si="100"/>
        <v>111</v>
      </c>
      <c r="O741" s="79">
        <f t="shared" si="101"/>
        <v>25</v>
      </c>
      <c r="P741" s="79">
        <f t="shared" si="102"/>
        <v>136</v>
      </c>
      <c r="Q741" s="79">
        <f t="shared" si="103"/>
        <v>140</v>
      </c>
      <c r="R741" s="79">
        <f t="shared" si="104"/>
        <v>4</v>
      </c>
      <c r="S741" s="108">
        <v>33.681000000000004</v>
      </c>
      <c r="T741" s="111" t="s">
        <v>32</v>
      </c>
    </row>
    <row r="742" spans="1:20" s="50" customFormat="1" ht="20.100000000000001" customHeight="1" x14ac:dyDescent="0.2">
      <c r="A742" s="81"/>
      <c r="B742" s="66"/>
      <c r="C742" s="97"/>
      <c r="D742" s="66"/>
      <c r="E742" s="66"/>
      <c r="F742" s="66"/>
      <c r="G742" s="112">
        <v>73375</v>
      </c>
      <c r="H742" s="79" t="s">
        <v>655</v>
      </c>
      <c r="I742" s="79" t="s">
        <v>484</v>
      </c>
      <c r="J742" s="66">
        <f>Tabel32[[#This Row],[Artikelnummer gAvilar]]</f>
        <v>73375</v>
      </c>
      <c r="K742" s="79" t="str">
        <f t="shared" si="98"/>
        <v>8718558733753</v>
      </c>
      <c r="L742" s="79">
        <v>8718558</v>
      </c>
      <c r="M742" s="79">
        <f t="shared" si="99"/>
        <v>35</v>
      </c>
      <c r="N742" s="79">
        <f t="shared" si="100"/>
        <v>105</v>
      </c>
      <c r="O742" s="79">
        <f t="shared" si="101"/>
        <v>32</v>
      </c>
      <c r="P742" s="79">
        <f t="shared" si="102"/>
        <v>137</v>
      </c>
      <c r="Q742" s="79">
        <f t="shared" si="103"/>
        <v>140</v>
      </c>
      <c r="R742" s="79">
        <f t="shared" si="104"/>
        <v>3</v>
      </c>
      <c r="S742" s="108">
        <v>1687.14</v>
      </c>
      <c r="T742" s="111" t="s">
        <v>32</v>
      </c>
    </row>
    <row r="743" spans="1:20" s="50" customFormat="1" ht="20.100000000000001" customHeight="1" x14ac:dyDescent="0.2">
      <c r="A743" s="95"/>
      <c r="B743" s="93"/>
      <c r="C743" s="96"/>
      <c r="D743" s="93"/>
      <c r="E743" s="93"/>
      <c r="F743" s="93"/>
      <c r="G743" s="110">
        <v>72308</v>
      </c>
      <c r="H743" s="79" t="s">
        <v>549</v>
      </c>
      <c r="I743" s="79" t="s">
        <v>484</v>
      </c>
      <c r="J743" s="66">
        <f>Tabel32[[#This Row],[Artikelnummer gAvilar]]</f>
        <v>72308</v>
      </c>
      <c r="K743" s="79" t="str">
        <f t="shared" si="98"/>
        <v>8718558723082</v>
      </c>
      <c r="L743" s="79">
        <v>8718558</v>
      </c>
      <c r="M743" s="79">
        <f t="shared" si="99"/>
        <v>38</v>
      </c>
      <c r="N743" s="79">
        <f t="shared" si="100"/>
        <v>114</v>
      </c>
      <c r="O743" s="79">
        <f t="shared" si="101"/>
        <v>24</v>
      </c>
      <c r="P743" s="79">
        <f t="shared" si="102"/>
        <v>138</v>
      </c>
      <c r="Q743" s="79">
        <f t="shared" si="103"/>
        <v>140</v>
      </c>
      <c r="R743" s="79">
        <f t="shared" si="104"/>
        <v>2</v>
      </c>
      <c r="S743" s="108">
        <v>234.84</v>
      </c>
      <c r="T743" s="109" t="s">
        <v>12</v>
      </c>
    </row>
    <row r="744" spans="1:20" s="3" customFormat="1" ht="20.100000000000001" customHeight="1" x14ac:dyDescent="0.2">
      <c r="A744" s="95"/>
      <c r="B744" s="93"/>
      <c r="C744" s="96"/>
      <c r="D744" s="93"/>
      <c r="E744" s="93"/>
      <c r="F744" s="93"/>
      <c r="G744" s="110">
        <v>72311</v>
      </c>
      <c r="H744" s="79" t="s">
        <v>552</v>
      </c>
      <c r="I744" s="79" t="s">
        <v>484</v>
      </c>
      <c r="J744" s="66">
        <f>Tabel32[[#This Row],[Artikelnummer gAvilar]]</f>
        <v>72311</v>
      </c>
      <c r="K744" s="79" t="str">
        <f t="shared" si="98"/>
        <v>8718558723112</v>
      </c>
      <c r="L744" s="79">
        <v>8718558</v>
      </c>
      <c r="M744" s="79">
        <f t="shared" si="99"/>
        <v>31</v>
      </c>
      <c r="N744" s="79">
        <f t="shared" si="100"/>
        <v>93</v>
      </c>
      <c r="O744" s="79">
        <f t="shared" si="101"/>
        <v>25</v>
      </c>
      <c r="P744" s="79">
        <f t="shared" si="102"/>
        <v>118</v>
      </c>
      <c r="Q744" s="79">
        <f t="shared" si="103"/>
        <v>120</v>
      </c>
      <c r="R744" s="79">
        <f t="shared" si="104"/>
        <v>2</v>
      </c>
      <c r="S744" s="108">
        <v>228</v>
      </c>
      <c r="T744" s="111" t="s">
        <v>32</v>
      </c>
    </row>
    <row r="745" spans="1:20" s="3" customFormat="1" ht="20.100000000000001" customHeight="1" x14ac:dyDescent="0.2">
      <c r="A745" s="66" t="s">
        <v>256</v>
      </c>
      <c r="B745" s="66">
        <v>3410100</v>
      </c>
      <c r="C745" s="66" t="s">
        <v>256</v>
      </c>
      <c r="D745" s="66" t="s">
        <v>256</v>
      </c>
      <c r="E745" s="66" t="s">
        <v>256</v>
      </c>
      <c r="F745" s="66" t="s">
        <v>256</v>
      </c>
      <c r="G745" s="107">
        <v>72258</v>
      </c>
      <c r="H745" s="79" t="s">
        <v>640</v>
      </c>
      <c r="I745" s="79" t="s">
        <v>484</v>
      </c>
      <c r="J745" s="66">
        <f>Tabel32[[#This Row],[Artikelnummer gAvilar]]</f>
        <v>72258</v>
      </c>
      <c r="K745" s="79" t="str">
        <f t="shared" si="98"/>
        <v>8718558722580</v>
      </c>
      <c r="L745" s="79">
        <v>8718558</v>
      </c>
      <c r="M745" s="79">
        <f t="shared" si="99"/>
        <v>37</v>
      </c>
      <c r="N745" s="79">
        <f t="shared" si="100"/>
        <v>111</v>
      </c>
      <c r="O745" s="79">
        <f t="shared" si="101"/>
        <v>29</v>
      </c>
      <c r="P745" s="79">
        <f t="shared" si="102"/>
        <v>140</v>
      </c>
      <c r="Q745" s="79">
        <f t="shared" si="103"/>
        <v>140</v>
      </c>
      <c r="R745" s="79">
        <f t="shared" si="104"/>
        <v>0</v>
      </c>
      <c r="S745" s="108">
        <v>216.3</v>
      </c>
      <c r="T745" s="109" t="s">
        <v>12</v>
      </c>
    </row>
    <row r="746" spans="1:20" s="50" customFormat="1" ht="20.100000000000001" customHeight="1" x14ac:dyDescent="0.2">
      <c r="A746" s="66" t="s">
        <v>256</v>
      </c>
      <c r="B746" s="87">
        <v>3410103</v>
      </c>
      <c r="C746" s="73" t="s">
        <v>517</v>
      </c>
      <c r="D746" s="66" t="s">
        <v>256</v>
      </c>
      <c r="E746" s="66" t="s">
        <v>256</v>
      </c>
      <c r="F746" s="66" t="s">
        <v>256</v>
      </c>
      <c r="G746" s="107">
        <v>72259</v>
      </c>
      <c r="H746" s="79" t="s">
        <v>641</v>
      </c>
      <c r="I746" s="79" t="s">
        <v>484</v>
      </c>
      <c r="J746" s="66">
        <f>Tabel32[[#This Row],[Artikelnummer gAvilar]]</f>
        <v>72259</v>
      </c>
      <c r="K746" s="79" t="str">
        <f t="shared" si="98"/>
        <v>8718558722597</v>
      </c>
      <c r="L746" s="79">
        <v>8718558</v>
      </c>
      <c r="M746" s="79">
        <f t="shared" si="99"/>
        <v>38</v>
      </c>
      <c r="N746" s="79">
        <f t="shared" si="100"/>
        <v>114</v>
      </c>
      <c r="O746" s="79">
        <f t="shared" si="101"/>
        <v>29</v>
      </c>
      <c r="P746" s="79">
        <f t="shared" si="102"/>
        <v>143</v>
      </c>
      <c r="Q746" s="79">
        <f t="shared" si="103"/>
        <v>150</v>
      </c>
      <c r="R746" s="79">
        <f t="shared" si="104"/>
        <v>7</v>
      </c>
      <c r="S746" s="108">
        <v>324.45</v>
      </c>
      <c r="T746" s="111" t="s">
        <v>32</v>
      </c>
    </row>
    <row r="747" spans="1:20" s="50" customFormat="1" ht="20.100000000000001" customHeight="1" x14ac:dyDescent="0.2">
      <c r="A747" s="81"/>
      <c r="B747" s="66"/>
      <c r="C747" s="97"/>
      <c r="D747" s="66"/>
      <c r="E747" s="66"/>
      <c r="F747" s="66"/>
      <c r="G747" s="107">
        <v>73382</v>
      </c>
      <c r="H747" s="79" t="s">
        <v>661</v>
      </c>
      <c r="I747" s="100" t="s">
        <v>484</v>
      </c>
      <c r="J747" s="66">
        <f>Tabel32[[#This Row],[Artikelnummer gAvilar]]</f>
        <v>73382</v>
      </c>
      <c r="K747" s="79" t="str">
        <f t="shared" si="98"/>
        <v>8718558733821</v>
      </c>
      <c r="L747" s="79">
        <v>8718558</v>
      </c>
      <c r="M747" s="79">
        <f t="shared" si="99"/>
        <v>32</v>
      </c>
      <c r="N747" s="79">
        <f t="shared" si="100"/>
        <v>96</v>
      </c>
      <c r="O747" s="79">
        <f t="shared" si="101"/>
        <v>33</v>
      </c>
      <c r="P747" s="79">
        <f t="shared" si="102"/>
        <v>129</v>
      </c>
      <c r="Q747" s="79">
        <f t="shared" si="103"/>
        <v>130</v>
      </c>
      <c r="R747" s="79">
        <f t="shared" si="104"/>
        <v>1</v>
      </c>
      <c r="S747" s="108">
        <v>128.75</v>
      </c>
      <c r="T747" s="111" t="s">
        <v>32</v>
      </c>
    </row>
    <row r="748" spans="1:20" s="50" customFormat="1" ht="19.5" customHeight="1" x14ac:dyDescent="0.2">
      <c r="A748" s="81"/>
      <c r="B748" s="66"/>
      <c r="C748" s="97"/>
      <c r="D748" s="66"/>
      <c r="E748" s="66"/>
      <c r="F748" s="66"/>
      <c r="G748" s="107">
        <v>73383</v>
      </c>
      <c r="H748" s="79" t="s">
        <v>662</v>
      </c>
      <c r="I748" s="100" t="s">
        <v>484</v>
      </c>
      <c r="J748" s="66">
        <f>Tabel32[[#This Row],[Artikelnummer gAvilar]]</f>
        <v>73383</v>
      </c>
      <c r="K748" s="79" t="str">
        <f t="shared" si="98"/>
        <v>8718558733838</v>
      </c>
      <c r="L748" s="79">
        <v>8718558</v>
      </c>
      <c r="M748" s="79">
        <f t="shared" si="99"/>
        <v>33</v>
      </c>
      <c r="N748" s="79">
        <f t="shared" si="100"/>
        <v>99</v>
      </c>
      <c r="O748" s="79">
        <f t="shared" si="101"/>
        <v>33</v>
      </c>
      <c r="P748" s="79">
        <f t="shared" si="102"/>
        <v>132</v>
      </c>
      <c r="Q748" s="79">
        <f t="shared" si="103"/>
        <v>140</v>
      </c>
      <c r="R748" s="79">
        <f t="shared" si="104"/>
        <v>8</v>
      </c>
      <c r="S748" s="108">
        <v>231.75</v>
      </c>
      <c r="T748" s="111" t="s">
        <v>32</v>
      </c>
    </row>
    <row r="749" spans="1:20" s="50" customFormat="1" ht="19.5" customHeight="1" x14ac:dyDescent="0.2">
      <c r="A749" s="66" t="s">
        <v>256</v>
      </c>
      <c r="B749" s="66" t="s">
        <v>256</v>
      </c>
      <c r="C749" s="73" t="s">
        <v>505</v>
      </c>
      <c r="D749" s="66" t="s">
        <v>256</v>
      </c>
      <c r="E749" s="66" t="s">
        <v>256</v>
      </c>
      <c r="F749" s="66" t="s">
        <v>256</v>
      </c>
      <c r="G749" s="107">
        <v>72218</v>
      </c>
      <c r="H749" s="79" t="s">
        <v>648</v>
      </c>
      <c r="I749" s="79" t="s">
        <v>484</v>
      </c>
      <c r="J749" s="66">
        <f>Tabel32[[#This Row],[Artikelnummer gAvilar]]</f>
        <v>72218</v>
      </c>
      <c r="K749" s="79" t="str">
        <f t="shared" si="98"/>
        <v>8718558722184</v>
      </c>
      <c r="L749" s="79">
        <v>8718558</v>
      </c>
      <c r="M749" s="79">
        <f t="shared" si="99"/>
        <v>37</v>
      </c>
      <c r="N749" s="79">
        <f t="shared" si="100"/>
        <v>111</v>
      </c>
      <c r="O749" s="79">
        <f t="shared" si="101"/>
        <v>25</v>
      </c>
      <c r="P749" s="79">
        <f t="shared" si="102"/>
        <v>136</v>
      </c>
      <c r="Q749" s="79">
        <f t="shared" si="103"/>
        <v>140</v>
      </c>
      <c r="R749" s="79">
        <f t="shared" si="104"/>
        <v>4</v>
      </c>
      <c r="S749" s="108">
        <v>33.681000000000004</v>
      </c>
      <c r="T749" s="111" t="s">
        <v>32</v>
      </c>
    </row>
    <row r="750" spans="1:20" s="50" customFormat="1" ht="20.100000000000001" customHeight="1" x14ac:dyDescent="0.2">
      <c r="A750" s="81"/>
      <c r="B750" s="66"/>
      <c r="C750" s="97"/>
      <c r="D750" s="66"/>
      <c r="E750" s="66"/>
      <c r="F750" s="66"/>
      <c r="G750" s="112">
        <v>73376</v>
      </c>
      <c r="H750" s="79" t="s">
        <v>656</v>
      </c>
      <c r="I750" s="79" t="s">
        <v>484</v>
      </c>
      <c r="J750" s="66">
        <f>Tabel32[[#This Row],[Artikelnummer gAvilar]]</f>
        <v>73376</v>
      </c>
      <c r="K750" s="79" t="str">
        <f t="shared" si="98"/>
        <v>8718558733760</v>
      </c>
      <c r="L750" s="79">
        <v>8718558</v>
      </c>
      <c r="M750" s="79">
        <f t="shared" si="99"/>
        <v>36</v>
      </c>
      <c r="N750" s="79">
        <f t="shared" si="100"/>
        <v>108</v>
      </c>
      <c r="O750" s="79">
        <f t="shared" si="101"/>
        <v>32</v>
      </c>
      <c r="P750" s="79">
        <f t="shared" si="102"/>
        <v>140</v>
      </c>
      <c r="Q750" s="79">
        <f t="shared" si="103"/>
        <v>140</v>
      </c>
      <c r="R750" s="79">
        <f t="shared" si="104"/>
        <v>0</v>
      </c>
      <c r="S750" s="108">
        <v>2054.85</v>
      </c>
      <c r="T750" s="111" t="s">
        <v>32</v>
      </c>
    </row>
    <row r="751" spans="1:20" s="50" customFormat="1" ht="20.100000000000001" customHeight="1" x14ac:dyDescent="0.2">
      <c r="A751" s="95"/>
      <c r="B751" s="93"/>
      <c r="C751" s="96"/>
      <c r="D751" s="93"/>
      <c r="E751" s="93"/>
      <c r="F751" s="93"/>
      <c r="G751" s="110">
        <v>72308</v>
      </c>
      <c r="H751" s="79" t="s">
        <v>549</v>
      </c>
      <c r="I751" s="79" t="s">
        <v>484</v>
      </c>
      <c r="J751" s="66">
        <f>Tabel32[[#This Row],[Artikelnummer gAvilar]]</f>
        <v>72308</v>
      </c>
      <c r="K751" s="79" t="str">
        <f t="shared" si="98"/>
        <v>8718558723082</v>
      </c>
      <c r="L751" s="79">
        <v>8718558</v>
      </c>
      <c r="M751" s="79">
        <f t="shared" si="99"/>
        <v>38</v>
      </c>
      <c r="N751" s="79">
        <f t="shared" si="100"/>
        <v>114</v>
      </c>
      <c r="O751" s="79">
        <f t="shared" si="101"/>
        <v>24</v>
      </c>
      <c r="P751" s="79">
        <f t="shared" si="102"/>
        <v>138</v>
      </c>
      <c r="Q751" s="79">
        <f t="shared" si="103"/>
        <v>140</v>
      </c>
      <c r="R751" s="79">
        <f t="shared" si="104"/>
        <v>2</v>
      </c>
      <c r="S751" s="108">
        <v>234.84</v>
      </c>
      <c r="T751" s="109" t="s">
        <v>12</v>
      </c>
    </row>
    <row r="752" spans="1:20" s="3" customFormat="1" ht="20.100000000000001" customHeight="1" x14ac:dyDescent="0.2">
      <c r="A752" s="95"/>
      <c r="B752" s="93"/>
      <c r="C752" s="96"/>
      <c r="D752" s="93"/>
      <c r="E752" s="93"/>
      <c r="F752" s="93"/>
      <c r="G752" s="110">
        <v>72311</v>
      </c>
      <c r="H752" s="79" t="s">
        <v>552</v>
      </c>
      <c r="I752" s="79" t="s">
        <v>484</v>
      </c>
      <c r="J752" s="66">
        <f>Tabel32[[#This Row],[Artikelnummer gAvilar]]</f>
        <v>72311</v>
      </c>
      <c r="K752" s="79" t="str">
        <f t="shared" si="98"/>
        <v>8718558723112</v>
      </c>
      <c r="L752" s="79">
        <v>8718558</v>
      </c>
      <c r="M752" s="79">
        <f t="shared" si="99"/>
        <v>31</v>
      </c>
      <c r="N752" s="79">
        <f t="shared" si="100"/>
        <v>93</v>
      </c>
      <c r="O752" s="79">
        <f t="shared" si="101"/>
        <v>25</v>
      </c>
      <c r="P752" s="79">
        <f t="shared" si="102"/>
        <v>118</v>
      </c>
      <c r="Q752" s="79">
        <f t="shared" si="103"/>
        <v>120</v>
      </c>
      <c r="R752" s="79">
        <f t="shared" si="104"/>
        <v>2</v>
      </c>
      <c r="S752" s="108">
        <v>228</v>
      </c>
      <c r="T752" s="111" t="s">
        <v>32</v>
      </c>
    </row>
    <row r="753" spans="1:20" s="3" customFormat="1" ht="20.100000000000001" customHeight="1" x14ac:dyDescent="0.2">
      <c r="A753" s="95"/>
      <c r="B753" s="93"/>
      <c r="C753" s="96"/>
      <c r="D753" s="93"/>
      <c r="E753" s="93"/>
      <c r="F753" s="93"/>
      <c r="G753" s="110">
        <v>71030</v>
      </c>
      <c r="H753" s="94" t="s">
        <v>622</v>
      </c>
      <c r="I753" s="79" t="s">
        <v>484</v>
      </c>
      <c r="J753" s="66">
        <f>Tabel32[[#This Row],[Artikelnummer gAvilar]]</f>
        <v>71030</v>
      </c>
      <c r="K753" s="79" t="str">
        <f t="shared" si="98"/>
        <v>8718558710303</v>
      </c>
      <c r="L753" s="79">
        <v>8718558</v>
      </c>
      <c r="M753" s="79">
        <f t="shared" si="99"/>
        <v>27</v>
      </c>
      <c r="N753" s="79">
        <f t="shared" si="100"/>
        <v>81</v>
      </c>
      <c r="O753" s="79">
        <f t="shared" si="101"/>
        <v>26</v>
      </c>
      <c r="P753" s="79">
        <f t="shared" si="102"/>
        <v>107</v>
      </c>
      <c r="Q753" s="79">
        <f t="shared" si="103"/>
        <v>110</v>
      </c>
      <c r="R753" s="79">
        <f t="shared" si="104"/>
        <v>3</v>
      </c>
      <c r="S753" s="108">
        <v>88.064999999999998</v>
      </c>
      <c r="T753" s="109" t="s">
        <v>12</v>
      </c>
    </row>
    <row r="754" spans="1:20" s="50" customFormat="1" ht="20.100000000000001" customHeight="1" x14ac:dyDescent="0.2">
      <c r="A754" s="66" t="s">
        <v>256</v>
      </c>
      <c r="B754" s="87">
        <v>3410102</v>
      </c>
      <c r="C754" s="73" t="s">
        <v>518</v>
      </c>
      <c r="D754" s="66" t="s">
        <v>256</v>
      </c>
      <c r="E754" s="66" t="s">
        <v>256</v>
      </c>
      <c r="F754" s="66" t="s">
        <v>256</v>
      </c>
      <c r="G754" s="107">
        <v>72260</v>
      </c>
      <c r="H754" s="79" t="s">
        <v>642</v>
      </c>
      <c r="I754" s="79" t="s">
        <v>484</v>
      </c>
      <c r="J754" s="66">
        <f>Tabel32[[#This Row],[Artikelnummer gAvilar]]</f>
        <v>72260</v>
      </c>
      <c r="K754" s="79" t="str">
        <f t="shared" si="98"/>
        <v>8718558722603</v>
      </c>
      <c r="L754" s="79">
        <v>8718558</v>
      </c>
      <c r="M754" s="79">
        <f t="shared" si="99"/>
        <v>29</v>
      </c>
      <c r="N754" s="79">
        <f t="shared" si="100"/>
        <v>87</v>
      </c>
      <c r="O754" s="79">
        <f t="shared" si="101"/>
        <v>30</v>
      </c>
      <c r="P754" s="79">
        <f t="shared" si="102"/>
        <v>117</v>
      </c>
      <c r="Q754" s="79">
        <f t="shared" si="103"/>
        <v>120</v>
      </c>
      <c r="R754" s="79">
        <f t="shared" si="104"/>
        <v>3</v>
      </c>
      <c r="S754" s="108">
        <v>216.3</v>
      </c>
      <c r="T754" s="109" t="s">
        <v>12</v>
      </c>
    </row>
    <row r="755" spans="1:20" s="50" customFormat="1" ht="20.100000000000001" customHeight="1" x14ac:dyDescent="0.2">
      <c r="A755" s="66" t="s">
        <v>256</v>
      </c>
      <c r="B755" s="66" t="s">
        <v>256</v>
      </c>
      <c r="C755" s="73" t="s">
        <v>504</v>
      </c>
      <c r="D755" s="66" t="s">
        <v>256</v>
      </c>
      <c r="E755" s="66" t="s">
        <v>256</v>
      </c>
      <c r="F755" s="66" t="s">
        <v>256</v>
      </c>
      <c r="G755" s="107">
        <v>72261</v>
      </c>
      <c r="H755" s="79" t="s">
        <v>643</v>
      </c>
      <c r="I755" s="79" t="s">
        <v>484</v>
      </c>
      <c r="J755" s="66">
        <f>Tabel32[[#This Row],[Artikelnummer gAvilar]]</f>
        <v>72261</v>
      </c>
      <c r="K755" s="79" t="str">
        <f t="shared" si="98"/>
        <v>8718558722610</v>
      </c>
      <c r="L755" s="79">
        <v>8718558</v>
      </c>
      <c r="M755" s="79">
        <f t="shared" si="99"/>
        <v>30</v>
      </c>
      <c r="N755" s="79">
        <f t="shared" si="100"/>
        <v>90</v>
      </c>
      <c r="O755" s="79">
        <f t="shared" si="101"/>
        <v>30</v>
      </c>
      <c r="P755" s="79">
        <f t="shared" si="102"/>
        <v>120</v>
      </c>
      <c r="Q755" s="79">
        <f t="shared" si="103"/>
        <v>120</v>
      </c>
      <c r="R755" s="79">
        <f t="shared" si="104"/>
        <v>0</v>
      </c>
      <c r="S755" s="108">
        <v>324.45</v>
      </c>
      <c r="T755" s="111" t="s">
        <v>32</v>
      </c>
    </row>
    <row r="756" spans="1:20" s="50" customFormat="1" ht="20.100000000000001" customHeight="1" x14ac:dyDescent="0.2">
      <c r="A756" s="81"/>
      <c r="B756" s="66"/>
      <c r="C756" s="97"/>
      <c r="D756" s="66"/>
      <c r="E756" s="66"/>
      <c r="F756" s="66"/>
      <c r="G756" s="107">
        <v>73384</v>
      </c>
      <c r="H756" s="79" t="s">
        <v>559</v>
      </c>
      <c r="I756" s="100" t="s">
        <v>484</v>
      </c>
      <c r="J756" s="66">
        <f>Tabel32[[#This Row],[Artikelnummer gAvilar]]</f>
        <v>73384</v>
      </c>
      <c r="K756" s="79" t="str">
        <f t="shared" si="98"/>
        <v>8718558733845</v>
      </c>
      <c r="L756" s="79">
        <v>8718558</v>
      </c>
      <c r="M756" s="79">
        <f t="shared" si="99"/>
        <v>34</v>
      </c>
      <c r="N756" s="79">
        <f t="shared" si="100"/>
        <v>102</v>
      </c>
      <c r="O756" s="79">
        <f t="shared" si="101"/>
        <v>33</v>
      </c>
      <c r="P756" s="79">
        <f t="shared" si="102"/>
        <v>135</v>
      </c>
      <c r="Q756" s="79">
        <f t="shared" si="103"/>
        <v>140</v>
      </c>
      <c r="R756" s="79">
        <f t="shared" si="104"/>
        <v>5</v>
      </c>
      <c r="S756" s="108">
        <v>128.75</v>
      </c>
      <c r="T756" s="111" t="s">
        <v>32</v>
      </c>
    </row>
    <row r="757" spans="1:20" s="50" customFormat="1" ht="19.5" customHeight="1" x14ac:dyDescent="0.2">
      <c r="A757" s="81"/>
      <c r="B757" s="66"/>
      <c r="C757" s="97"/>
      <c r="D757" s="66"/>
      <c r="E757" s="66"/>
      <c r="F757" s="66"/>
      <c r="G757" s="107">
        <v>73385</v>
      </c>
      <c r="H757" s="79" t="s">
        <v>560</v>
      </c>
      <c r="I757" s="100" t="s">
        <v>484</v>
      </c>
      <c r="J757" s="66">
        <f>Tabel32[[#This Row],[Artikelnummer gAvilar]]</f>
        <v>73385</v>
      </c>
      <c r="K757" s="79" t="str">
        <f t="shared" si="98"/>
        <v>8718558733852</v>
      </c>
      <c r="L757" s="79">
        <v>8718558</v>
      </c>
      <c r="M757" s="79">
        <f t="shared" si="99"/>
        <v>35</v>
      </c>
      <c r="N757" s="79">
        <f t="shared" si="100"/>
        <v>105</v>
      </c>
      <c r="O757" s="79">
        <f t="shared" si="101"/>
        <v>33</v>
      </c>
      <c r="P757" s="79">
        <f t="shared" si="102"/>
        <v>138</v>
      </c>
      <c r="Q757" s="79">
        <f t="shared" si="103"/>
        <v>140</v>
      </c>
      <c r="R757" s="79">
        <f t="shared" si="104"/>
        <v>2</v>
      </c>
      <c r="S757" s="108">
        <v>231.75</v>
      </c>
      <c r="T757" s="111" t="s">
        <v>32</v>
      </c>
    </row>
    <row r="758" spans="1:20" s="50" customFormat="1" ht="19.5" customHeight="1" x14ac:dyDescent="0.2">
      <c r="A758" s="66" t="s">
        <v>256</v>
      </c>
      <c r="B758" s="66" t="s">
        <v>256</v>
      </c>
      <c r="C758" s="73" t="s">
        <v>506</v>
      </c>
      <c r="D758" s="66" t="s">
        <v>256</v>
      </c>
      <c r="E758" s="66" t="s">
        <v>256</v>
      </c>
      <c r="F758" s="66" t="s">
        <v>256</v>
      </c>
      <c r="G758" s="107">
        <v>72219</v>
      </c>
      <c r="H758" s="79" t="s">
        <v>649</v>
      </c>
      <c r="I758" s="79" t="s">
        <v>484</v>
      </c>
      <c r="J758" s="66">
        <f>Tabel32[[#This Row],[Artikelnummer gAvilar]]</f>
        <v>72219</v>
      </c>
      <c r="K758" s="79" t="str">
        <f t="shared" si="98"/>
        <v>8718558722191</v>
      </c>
      <c r="L758" s="79">
        <v>8718558</v>
      </c>
      <c r="M758" s="79">
        <f t="shared" si="99"/>
        <v>38</v>
      </c>
      <c r="N758" s="79">
        <f t="shared" si="100"/>
        <v>114</v>
      </c>
      <c r="O758" s="79">
        <f t="shared" si="101"/>
        <v>25</v>
      </c>
      <c r="P758" s="79">
        <f t="shared" si="102"/>
        <v>139</v>
      </c>
      <c r="Q758" s="79">
        <f t="shared" si="103"/>
        <v>140</v>
      </c>
      <c r="R758" s="79">
        <f t="shared" si="104"/>
        <v>1</v>
      </c>
      <c r="S758" s="108">
        <v>36.822499999999998</v>
      </c>
      <c r="T758" s="111" t="s">
        <v>32</v>
      </c>
    </row>
    <row r="759" spans="1:20" s="50" customFormat="1" ht="20.100000000000001" customHeight="1" x14ac:dyDescent="0.2">
      <c r="A759" s="81"/>
      <c r="B759" s="66"/>
      <c r="C759" s="97"/>
      <c r="D759" s="66"/>
      <c r="E759" s="66"/>
      <c r="F759" s="66"/>
      <c r="G759" s="112">
        <v>73377</v>
      </c>
      <c r="H759" s="79" t="s">
        <v>665</v>
      </c>
      <c r="I759" s="79" t="s">
        <v>484</v>
      </c>
      <c r="J759" s="66">
        <f>Tabel32[[#This Row],[Artikelnummer gAvilar]]</f>
        <v>73377</v>
      </c>
      <c r="K759" s="79" t="str">
        <f t="shared" si="98"/>
        <v>8718558733777</v>
      </c>
      <c r="L759" s="79">
        <v>8718558</v>
      </c>
      <c r="M759" s="79">
        <f t="shared" si="99"/>
        <v>37</v>
      </c>
      <c r="N759" s="79">
        <f t="shared" si="100"/>
        <v>111</v>
      </c>
      <c r="O759" s="79">
        <f t="shared" si="101"/>
        <v>32</v>
      </c>
      <c r="P759" s="79">
        <f t="shared" si="102"/>
        <v>143</v>
      </c>
      <c r="Q759" s="79">
        <f t="shared" si="103"/>
        <v>150</v>
      </c>
      <c r="R759" s="79">
        <f t="shared" si="104"/>
        <v>7</v>
      </c>
      <c r="S759" s="108">
        <v>2974.125</v>
      </c>
      <c r="T759" s="111" t="s">
        <v>32</v>
      </c>
    </row>
    <row r="760" spans="1:20" s="50" customFormat="1" ht="20.100000000000001" customHeight="1" x14ac:dyDescent="0.2">
      <c r="A760" s="95"/>
      <c r="B760" s="93"/>
      <c r="C760" s="96"/>
      <c r="D760" s="93"/>
      <c r="E760" s="93"/>
      <c r="F760" s="93"/>
      <c r="G760" s="110">
        <v>72308</v>
      </c>
      <c r="H760" s="79" t="s">
        <v>549</v>
      </c>
      <c r="I760" s="79" t="s">
        <v>484</v>
      </c>
      <c r="J760" s="66">
        <f>Tabel32[[#This Row],[Artikelnummer gAvilar]]</f>
        <v>72308</v>
      </c>
      <c r="K760" s="79" t="str">
        <f t="shared" si="98"/>
        <v>8718558723082</v>
      </c>
      <c r="L760" s="79">
        <v>8718558</v>
      </c>
      <c r="M760" s="79">
        <f t="shared" si="99"/>
        <v>38</v>
      </c>
      <c r="N760" s="79">
        <f t="shared" si="100"/>
        <v>114</v>
      </c>
      <c r="O760" s="79">
        <f t="shared" si="101"/>
        <v>24</v>
      </c>
      <c r="P760" s="79">
        <f t="shared" si="102"/>
        <v>138</v>
      </c>
      <c r="Q760" s="79">
        <f t="shared" si="103"/>
        <v>140</v>
      </c>
      <c r="R760" s="79">
        <f t="shared" si="104"/>
        <v>2</v>
      </c>
      <c r="S760" s="108">
        <v>234.84</v>
      </c>
      <c r="T760" s="109" t="s">
        <v>12</v>
      </c>
    </row>
    <row r="761" spans="1:20" s="3" customFormat="1" ht="20.100000000000001" customHeight="1" x14ac:dyDescent="0.2">
      <c r="A761" s="95"/>
      <c r="B761" s="93"/>
      <c r="C761" s="96"/>
      <c r="D761" s="93"/>
      <c r="E761" s="93"/>
      <c r="F761" s="93"/>
      <c r="G761" s="110">
        <v>72311</v>
      </c>
      <c r="H761" s="79" t="s">
        <v>552</v>
      </c>
      <c r="I761" s="79" t="s">
        <v>484</v>
      </c>
      <c r="J761" s="66">
        <f>Tabel32[[#This Row],[Artikelnummer gAvilar]]</f>
        <v>72311</v>
      </c>
      <c r="K761" s="79" t="str">
        <f t="shared" si="98"/>
        <v>8718558723112</v>
      </c>
      <c r="L761" s="79">
        <v>8718558</v>
      </c>
      <c r="M761" s="79">
        <f t="shared" si="99"/>
        <v>31</v>
      </c>
      <c r="N761" s="79">
        <f t="shared" si="100"/>
        <v>93</v>
      </c>
      <c r="O761" s="79">
        <f t="shared" si="101"/>
        <v>25</v>
      </c>
      <c r="P761" s="79">
        <f t="shared" si="102"/>
        <v>118</v>
      </c>
      <c r="Q761" s="79">
        <f t="shared" si="103"/>
        <v>120</v>
      </c>
      <c r="R761" s="79">
        <f t="shared" si="104"/>
        <v>2</v>
      </c>
      <c r="S761" s="108">
        <v>228</v>
      </c>
      <c r="T761" s="111" t="s">
        <v>32</v>
      </c>
    </row>
    <row r="762" spans="1:20" s="3" customFormat="1" ht="20.100000000000001" customHeight="1" x14ac:dyDescent="0.2">
      <c r="A762" s="95"/>
      <c r="B762" s="93"/>
      <c r="C762" s="96"/>
      <c r="D762" s="93"/>
      <c r="E762" s="93"/>
      <c r="F762" s="93"/>
      <c r="G762" s="110">
        <v>71030</v>
      </c>
      <c r="H762" s="94" t="s">
        <v>622</v>
      </c>
      <c r="I762" s="79" t="s">
        <v>484</v>
      </c>
      <c r="J762" s="66">
        <f>Tabel32[[#This Row],[Artikelnummer gAvilar]]</f>
        <v>71030</v>
      </c>
      <c r="K762" s="79" t="str">
        <f t="shared" si="98"/>
        <v>8718558710303</v>
      </c>
      <c r="L762" s="79">
        <v>8718558</v>
      </c>
      <c r="M762" s="79">
        <f t="shared" si="99"/>
        <v>27</v>
      </c>
      <c r="N762" s="79">
        <f t="shared" si="100"/>
        <v>81</v>
      </c>
      <c r="O762" s="79">
        <f t="shared" si="101"/>
        <v>26</v>
      </c>
      <c r="P762" s="79">
        <f t="shared" si="102"/>
        <v>107</v>
      </c>
      <c r="Q762" s="79">
        <f t="shared" si="103"/>
        <v>110</v>
      </c>
      <c r="R762" s="79">
        <f t="shared" si="104"/>
        <v>3</v>
      </c>
      <c r="S762" s="108">
        <v>88.064999999999998</v>
      </c>
      <c r="T762" s="109" t="s">
        <v>12</v>
      </c>
    </row>
    <row r="763" spans="1:20" s="50" customFormat="1" ht="20.100000000000001" customHeight="1" x14ac:dyDescent="0.2">
      <c r="A763" s="66" t="s">
        <v>256</v>
      </c>
      <c r="B763" s="87">
        <v>3410102</v>
      </c>
      <c r="C763" s="73" t="s">
        <v>518</v>
      </c>
      <c r="D763" s="66" t="s">
        <v>256</v>
      </c>
      <c r="E763" s="66" t="s">
        <v>256</v>
      </c>
      <c r="F763" s="66" t="s">
        <v>256</v>
      </c>
      <c r="G763" s="107">
        <v>72260</v>
      </c>
      <c r="H763" s="79" t="s">
        <v>642</v>
      </c>
      <c r="I763" s="79" t="s">
        <v>484</v>
      </c>
      <c r="J763" s="66">
        <f>Tabel32[[#This Row],[Artikelnummer gAvilar]]</f>
        <v>72260</v>
      </c>
      <c r="K763" s="79" t="str">
        <f t="shared" si="98"/>
        <v>8718558722603</v>
      </c>
      <c r="L763" s="79">
        <v>8718558</v>
      </c>
      <c r="M763" s="79">
        <f t="shared" si="99"/>
        <v>29</v>
      </c>
      <c r="N763" s="79">
        <f t="shared" si="100"/>
        <v>87</v>
      </c>
      <c r="O763" s="79">
        <f t="shared" si="101"/>
        <v>30</v>
      </c>
      <c r="P763" s="79">
        <f t="shared" si="102"/>
        <v>117</v>
      </c>
      <c r="Q763" s="79">
        <f t="shared" si="103"/>
        <v>120</v>
      </c>
      <c r="R763" s="79">
        <f t="shared" si="104"/>
        <v>3</v>
      </c>
      <c r="S763" s="108">
        <v>216.3</v>
      </c>
      <c r="T763" s="109" t="s">
        <v>12</v>
      </c>
    </row>
    <row r="764" spans="1:20" s="50" customFormat="1" ht="20.100000000000001" customHeight="1" x14ac:dyDescent="0.2">
      <c r="A764" s="66" t="s">
        <v>256</v>
      </c>
      <c r="B764" s="66" t="s">
        <v>256</v>
      </c>
      <c r="C764" s="73" t="s">
        <v>504</v>
      </c>
      <c r="D764" s="66" t="s">
        <v>256</v>
      </c>
      <c r="E764" s="66" t="s">
        <v>256</v>
      </c>
      <c r="F764" s="66" t="s">
        <v>256</v>
      </c>
      <c r="G764" s="107">
        <v>72261</v>
      </c>
      <c r="H764" s="79" t="s">
        <v>643</v>
      </c>
      <c r="I764" s="79" t="s">
        <v>484</v>
      </c>
      <c r="J764" s="66">
        <f>Tabel32[[#This Row],[Artikelnummer gAvilar]]</f>
        <v>72261</v>
      </c>
      <c r="K764" s="79" t="str">
        <f t="shared" si="98"/>
        <v>8718558722610</v>
      </c>
      <c r="L764" s="79">
        <v>8718558</v>
      </c>
      <c r="M764" s="79">
        <f t="shared" si="99"/>
        <v>30</v>
      </c>
      <c r="N764" s="79">
        <f t="shared" si="100"/>
        <v>90</v>
      </c>
      <c r="O764" s="79">
        <f t="shared" si="101"/>
        <v>30</v>
      </c>
      <c r="P764" s="79">
        <f t="shared" si="102"/>
        <v>120</v>
      </c>
      <c r="Q764" s="79">
        <f t="shared" si="103"/>
        <v>120</v>
      </c>
      <c r="R764" s="79">
        <f t="shared" si="104"/>
        <v>0</v>
      </c>
      <c r="S764" s="108">
        <v>324.45</v>
      </c>
      <c r="T764" s="111" t="s">
        <v>32</v>
      </c>
    </row>
    <row r="765" spans="1:20" s="50" customFormat="1" ht="20.100000000000001" customHeight="1" x14ac:dyDescent="0.2">
      <c r="A765" s="81"/>
      <c r="B765" s="66"/>
      <c r="C765" s="97"/>
      <c r="D765" s="66"/>
      <c r="E765" s="66"/>
      <c r="F765" s="66"/>
      <c r="G765" s="107">
        <v>73384</v>
      </c>
      <c r="H765" s="79" t="s">
        <v>559</v>
      </c>
      <c r="I765" s="100" t="s">
        <v>484</v>
      </c>
      <c r="J765" s="66">
        <f>Tabel32[[#This Row],[Artikelnummer gAvilar]]</f>
        <v>73384</v>
      </c>
      <c r="K765" s="79" t="str">
        <f t="shared" si="98"/>
        <v>8718558733845</v>
      </c>
      <c r="L765" s="79">
        <v>8718558</v>
      </c>
      <c r="M765" s="79">
        <f t="shared" si="99"/>
        <v>34</v>
      </c>
      <c r="N765" s="79">
        <f t="shared" si="100"/>
        <v>102</v>
      </c>
      <c r="O765" s="79">
        <f t="shared" si="101"/>
        <v>33</v>
      </c>
      <c r="P765" s="79">
        <f t="shared" si="102"/>
        <v>135</v>
      </c>
      <c r="Q765" s="79">
        <f t="shared" si="103"/>
        <v>140</v>
      </c>
      <c r="R765" s="79">
        <f t="shared" si="104"/>
        <v>5</v>
      </c>
      <c r="S765" s="108">
        <v>128.75</v>
      </c>
      <c r="T765" s="111" t="s">
        <v>32</v>
      </c>
    </row>
    <row r="766" spans="1:20" s="50" customFormat="1" ht="19.5" customHeight="1" x14ac:dyDescent="0.2">
      <c r="A766" s="81"/>
      <c r="B766" s="66"/>
      <c r="C766" s="97"/>
      <c r="D766" s="66"/>
      <c r="E766" s="66"/>
      <c r="F766" s="66"/>
      <c r="G766" s="107">
        <v>73385</v>
      </c>
      <c r="H766" s="79" t="s">
        <v>560</v>
      </c>
      <c r="I766" s="100" t="s">
        <v>484</v>
      </c>
      <c r="J766" s="66">
        <f>Tabel32[[#This Row],[Artikelnummer gAvilar]]</f>
        <v>73385</v>
      </c>
      <c r="K766" s="79" t="str">
        <f t="shared" si="98"/>
        <v>8718558733852</v>
      </c>
      <c r="L766" s="79">
        <v>8718558</v>
      </c>
      <c r="M766" s="79">
        <f t="shared" si="99"/>
        <v>35</v>
      </c>
      <c r="N766" s="79">
        <f t="shared" si="100"/>
        <v>105</v>
      </c>
      <c r="O766" s="79">
        <f t="shared" si="101"/>
        <v>33</v>
      </c>
      <c r="P766" s="79">
        <f t="shared" si="102"/>
        <v>138</v>
      </c>
      <c r="Q766" s="79">
        <f t="shared" si="103"/>
        <v>140</v>
      </c>
      <c r="R766" s="79">
        <f t="shared" si="104"/>
        <v>2</v>
      </c>
      <c r="S766" s="108">
        <v>231.75</v>
      </c>
      <c r="T766" s="111" t="s">
        <v>32</v>
      </c>
    </row>
    <row r="767" spans="1:20" s="50" customFormat="1" ht="19.5" customHeight="1" x14ac:dyDescent="0.2">
      <c r="A767" s="66" t="s">
        <v>256</v>
      </c>
      <c r="B767" s="66" t="s">
        <v>256</v>
      </c>
      <c r="C767" s="73" t="s">
        <v>506</v>
      </c>
      <c r="D767" s="66" t="s">
        <v>256</v>
      </c>
      <c r="E767" s="66" t="s">
        <v>256</v>
      </c>
      <c r="F767" s="66" t="s">
        <v>256</v>
      </c>
      <c r="G767" s="107">
        <v>72219</v>
      </c>
      <c r="H767" s="79" t="s">
        <v>649</v>
      </c>
      <c r="I767" s="79" t="s">
        <v>484</v>
      </c>
      <c r="J767" s="66">
        <f>Tabel32[[#This Row],[Artikelnummer gAvilar]]</f>
        <v>72219</v>
      </c>
      <c r="K767" s="79" t="str">
        <f t="shared" si="98"/>
        <v>8718558722191</v>
      </c>
      <c r="L767" s="79">
        <v>8718558</v>
      </c>
      <c r="M767" s="79">
        <f t="shared" si="99"/>
        <v>38</v>
      </c>
      <c r="N767" s="79">
        <f t="shared" si="100"/>
        <v>114</v>
      </c>
      <c r="O767" s="79">
        <f t="shared" si="101"/>
        <v>25</v>
      </c>
      <c r="P767" s="79">
        <f t="shared" si="102"/>
        <v>139</v>
      </c>
      <c r="Q767" s="79">
        <f t="shared" si="103"/>
        <v>140</v>
      </c>
      <c r="R767" s="79">
        <f t="shared" si="104"/>
        <v>1</v>
      </c>
      <c r="S767" s="108">
        <v>36.822499999999998</v>
      </c>
      <c r="T767" s="111" t="s">
        <v>32</v>
      </c>
    </row>
    <row r="768" spans="1:20" s="50" customFormat="1" ht="20.100000000000001" customHeight="1" x14ac:dyDescent="0.2">
      <c r="A768" s="81"/>
      <c r="B768" s="66"/>
      <c r="C768" s="97"/>
      <c r="D768" s="66"/>
      <c r="E768" s="66"/>
      <c r="F768" s="66"/>
      <c r="G768" s="112">
        <v>73378</v>
      </c>
      <c r="H768" s="79" t="s">
        <v>657</v>
      </c>
      <c r="I768" s="79" t="s">
        <v>484</v>
      </c>
      <c r="J768" s="66">
        <f>Tabel32[[#This Row],[Artikelnummer gAvilar]]</f>
        <v>73378</v>
      </c>
      <c r="K768" s="79" t="str">
        <f t="shared" si="98"/>
        <v>8718558733784</v>
      </c>
      <c r="L768" s="79">
        <v>8718558</v>
      </c>
      <c r="M768" s="79">
        <f t="shared" si="99"/>
        <v>38</v>
      </c>
      <c r="N768" s="79">
        <f t="shared" si="100"/>
        <v>114</v>
      </c>
      <c r="O768" s="79">
        <f t="shared" si="101"/>
        <v>32</v>
      </c>
      <c r="P768" s="79">
        <f t="shared" si="102"/>
        <v>146</v>
      </c>
      <c r="Q768" s="79">
        <f t="shared" si="103"/>
        <v>150</v>
      </c>
      <c r="R768" s="79">
        <f t="shared" si="104"/>
        <v>4</v>
      </c>
      <c r="S768" s="108">
        <v>1508.6925000000001</v>
      </c>
      <c r="T768" s="111" t="s">
        <v>32</v>
      </c>
    </row>
    <row r="769" spans="1:20" s="50" customFormat="1" ht="20.100000000000001" customHeight="1" x14ac:dyDescent="0.2">
      <c r="A769" s="95"/>
      <c r="B769" s="93"/>
      <c r="C769" s="96"/>
      <c r="D769" s="93"/>
      <c r="E769" s="93"/>
      <c r="F769" s="93"/>
      <c r="G769" s="110">
        <v>72308</v>
      </c>
      <c r="H769" s="79" t="s">
        <v>549</v>
      </c>
      <c r="I769" s="79" t="s">
        <v>484</v>
      </c>
      <c r="J769" s="66">
        <f>Tabel32[[#This Row],[Artikelnummer gAvilar]]</f>
        <v>72308</v>
      </c>
      <c r="K769" s="79" t="str">
        <f t="shared" si="98"/>
        <v>8718558723082</v>
      </c>
      <c r="L769" s="79">
        <v>8718558</v>
      </c>
      <c r="M769" s="79">
        <f t="shared" si="99"/>
        <v>38</v>
      </c>
      <c r="N769" s="79">
        <f t="shared" si="100"/>
        <v>114</v>
      </c>
      <c r="O769" s="79">
        <f t="shared" si="101"/>
        <v>24</v>
      </c>
      <c r="P769" s="79">
        <f t="shared" si="102"/>
        <v>138</v>
      </c>
      <c r="Q769" s="79">
        <f t="shared" si="103"/>
        <v>140</v>
      </c>
      <c r="R769" s="79">
        <f t="shared" si="104"/>
        <v>2</v>
      </c>
      <c r="S769" s="108">
        <v>234.84</v>
      </c>
      <c r="T769" s="109" t="s">
        <v>12</v>
      </c>
    </row>
    <row r="770" spans="1:20" s="3" customFormat="1" ht="20.100000000000001" customHeight="1" x14ac:dyDescent="0.2">
      <c r="A770" s="95"/>
      <c r="B770" s="93"/>
      <c r="C770" s="96"/>
      <c r="D770" s="93"/>
      <c r="E770" s="93"/>
      <c r="F770" s="93"/>
      <c r="G770" s="110">
        <v>72311</v>
      </c>
      <c r="H770" s="79" t="s">
        <v>552</v>
      </c>
      <c r="I770" s="79" t="s">
        <v>484</v>
      </c>
      <c r="J770" s="66">
        <f>Tabel32[[#This Row],[Artikelnummer gAvilar]]</f>
        <v>72311</v>
      </c>
      <c r="K770" s="79" t="str">
        <f t="shared" si="98"/>
        <v>8718558723112</v>
      </c>
      <c r="L770" s="79">
        <v>8718558</v>
      </c>
      <c r="M770" s="79">
        <f t="shared" si="99"/>
        <v>31</v>
      </c>
      <c r="N770" s="79">
        <f t="shared" si="100"/>
        <v>93</v>
      </c>
      <c r="O770" s="79">
        <f t="shared" si="101"/>
        <v>25</v>
      </c>
      <c r="P770" s="79">
        <f t="shared" si="102"/>
        <v>118</v>
      </c>
      <c r="Q770" s="79">
        <f t="shared" si="103"/>
        <v>120</v>
      </c>
      <c r="R770" s="79">
        <f t="shared" si="104"/>
        <v>2</v>
      </c>
      <c r="S770" s="108">
        <v>228</v>
      </c>
      <c r="T770" s="111" t="s">
        <v>32</v>
      </c>
    </row>
    <row r="771" spans="1:20" s="3" customFormat="1" ht="20.100000000000001" customHeight="1" x14ac:dyDescent="0.2">
      <c r="A771" s="95"/>
      <c r="B771" s="93"/>
      <c r="C771" s="96"/>
      <c r="D771" s="93"/>
      <c r="E771" s="93"/>
      <c r="F771" s="93"/>
      <c r="G771" s="110">
        <v>71880</v>
      </c>
      <c r="H771" s="94" t="s">
        <v>621</v>
      </c>
      <c r="I771" s="79" t="s">
        <v>484</v>
      </c>
      <c r="J771" s="66">
        <f>Tabel32[[#This Row],[Artikelnummer gAvilar]]</f>
        <v>71880</v>
      </c>
      <c r="K771" s="79" t="str">
        <f t="shared" si="98"/>
        <v>8718558718804</v>
      </c>
      <c r="L771" s="79">
        <v>8718558</v>
      </c>
      <c r="M771" s="79">
        <f t="shared" si="99"/>
        <v>35</v>
      </c>
      <c r="N771" s="79">
        <f t="shared" si="100"/>
        <v>105</v>
      </c>
      <c r="O771" s="79">
        <f t="shared" si="101"/>
        <v>31</v>
      </c>
      <c r="P771" s="79">
        <f t="shared" si="102"/>
        <v>136</v>
      </c>
      <c r="Q771" s="79">
        <f t="shared" si="103"/>
        <v>140</v>
      </c>
      <c r="R771" s="79">
        <f t="shared" si="104"/>
        <v>4</v>
      </c>
      <c r="S771" s="108">
        <v>81.3185</v>
      </c>
      <c r="T771" s="109" t="s">
        <v>12</v>
      </c>
    </row>
    <row r="772" spans="1:20" s="50" customFormat="1" ht="20.100000000000001" customHeight="1" x14ac:dyDescent="0.2">
      <c r="A772" s="66" t="s">
        <v>256</v>
      </c>
      <c r="B772" s="66">
        <v>3410100</v>
      </c>
      <c r="C772" s="66" t="s">
        <v>256</v>
      </c>
      <c r="D772" s="66" t="s">
        <v>256</v>
      </c>
      <c r="E772" s="66" t="s">
        <v>256</v>
      </c>
      <c r="F772" s="66" t="s">
        <v>256</v>
      </c>
      <c r="G772" s="107">
        <v>72258</v>
      </c>
      <c r="H772" s="79" t="s">
        <v>640</v>
      </c>
      <c r="I772" s="79" t="s">
        <v>484</v>
      </c>
      <c r="J772" s="66">
        <f>Tabel32[[#This Row],[Artikelnummer gAvilar]]</f>
        <v>72258</v>
      </c>
      <c r="K772" s="79" t="str">
        <f t="shared" si="98"/>
        <v>8718558722580</v>
      </c>
      <c r="L772" s="79">
        <v>8718558</v>
      </c>
      <c r="M772" s="79">
        <f t="shared" si="99"/>
        <v>37</v>
      </c>
      <c r="N772" s="79">
        <f t="shared" si="100"/>
        <v>111</v>
      </c>
      <c r="O772" s="79">
        <f t="shared" si="101"/>
        <v>29</v>
      </c>
      <c r="P772" s="79">
        <f t="shared" si="102"/>
        <v>140</v>
      </c>
      <c r="Q772" s="79">
        <f t="shared" si="103"/>
        <v>140</v>
      </c>
      <c r="R772" s="79">
        <f t="shared" si="104"/>
        <v>0</v>
      </c>
      <c r="S772" s="113">
        <v>216.3</v>
      </c>
      <c r="T772" s="114" t="s">
        <v>12</v>
      </c>
    </row>
    <row r="773" spans="1:20" s="50" customFormat="1" ht="20.100000000000001" customHeight="1" x14ac:dyDescent="0.2">
      <c r="A773" s="66" t="s">
        <v>256</v>
      </c>
      <c r="B773" s="87">
        <v>3410103</v>
      </c>
      <c r="C773" s="73" t="s">
        <v>517</v>
      </c>
      <c r="D773" s="66" t="s">
        <v>256</v>
      </c>
      <c r="E773" s="66" t="s">
        <v>256</v>
      </c>
      <c r="F773" s="66" t="s">
        <v>256</v>
      </c>
      <c r="G773" s="107">
        <v>72259</v>
      </c>
      <c r="H773" s="79" t="s">
        <v>641</v>
      </c>
      <c r="I773" s="79" t="s">
        <v>484</v>
      </c>
      <c r="J773" s="66">
        <f>Tabel32[[#This Row],[Artikelnummer gAvilar]]</f>
        <v>72259</v>
      </c>
      <c r="K773" s="79" t="str">
        <f t="shared" si="98"/>
        <v>8718558722597</v>
      </c>
      <c r="L773" s="79">
        <v>8718558</v>
      </c>
      <c r="M773" s="79">
        <f t="shared" si="99"/>
        <v>38</v>
      </c>
      <c r="N773" s="79">
        <f t="shared" si="100"/>
        <v>114</v>
      </c>
      <c r="O773" s="79">
        <f t="shared" si="101"/>
        <v>29</v>
      </c>
      <c r="P773" s="79">
        <f t="shared" si="102"/>
        <v>143</v>
      </c>
      <c r="Q773" s="79">
        <f t="shared" si="103"/>
        <v>150</v>
      </c>
      <c r="R773" s="79">
        <f t="shared" si="104"/>
        <v>7</v>
      </c>
      <c r="S773" s="113">
        <v>324.45</v>
      </c>
      <c r="T773" s="115" t="s">
        <v>32</v>
      </c>
    </row>
    <row r="774" spans="1:20" s="50" customFormat="1" ht="20.100000000000001" customHeight="1" x14ac:dyDescent="0.2">
      <c r="A774" s="81"/>
      <c r="B774" s="66"/>
      <c r="C774" s="97"/>
      <c r="D774" s="66"/>
      <c r="E774" s="66"/>
      <c r="F774" s="66"/>
      <c r="G774" s="107">
        <v>73382</v>
      </c>
      <c r="H774" s="79" t="s">
        <v>661</v>
      </c>
      <c r="I774" s="100" t="s">
        <v>484</v>
      </c>
      <c r="J774" s="66">
        <f>Tabel32[[#This Row],[Artikelnummer gAvilar]]</f>
        <v>73382</v>
      </c>
      <c r="K774" s="79" t="str">
        <f t="shared" si="98"/>
        <v>8718558733821</v>
      </c>
      <c r="L774" s="79">
        <v>8718558</v>
      </c>
      <c r="M774" s="79">
        <f t="shared" si="99"/>
        <v>32</v>
      </c>
      <c r="N774" s="79">
        <f t="shared" si="100"/>
        <v>96</v>
      </c>
      <c r="O774" s="79">
        <f t="shared" si="101"/>
        <v>33</v>
      </c>
      <c r="P774" s="79">
        <f t="shared" si="102"/>
        <v>129</v>
      </c>
      <c r="Q774" s="79">
        <f t="shared" si="103"/>
        <v>130</v>
      </c>
      <c r="R774" s="79">
        <f t="shared" si="104"/>
        <v>1</v>
      </c>
      <c r="S774" s="113">
        <v>128.75</v>
      </c>
      <c r="T774" s="115" t="s">
        <v>32</v>
      </c>
    </row>
    <row r="775" spans="1:20" s="50" customFormat="1" ht="19.5" customHeight="1" x14ac:dyDescent="0.2">
      <c r="A775" s="81"/>
      <c r="B775" s="66"/>
      <c r="C775" s="97"/>
      <c r="D775" s="66"/>
      <c r="E775" s="66"/>
      <c r="F775" s="66"/>
      <c r="G775" s="107">
        <v>73383</v>
      </c>
      <c r="H775" s="79" t="s">
        <v>662</v>
      </c>
      <c r="I775" s="100" t="s">
        <v>484</v>
      </c>
      <c r="J775" s="66">
        <f>Tabel32[[#This Row],[Artikelnummer gAvilar]]</f>
        <v>73383</v>
      </c>
      <c r="K775" s="79" t="str">
        <f t="shared" si="98"/>
        <v>8718558733838</v>
      </c>
      <c r="L775" s="79">
        <v>8718558</v>
      </c>
      <c r="M775" s="79">
        <f t="shared" si="99"/>
        <v>33</v>
      </c>
      <c r="N775" s="79">
        <f t="shared" si="100"/>
        <v>99</v>
      </c>
      <c r="O775" s="79">
        <f t="shared" si="101"/>
        <v>33</v>
      </c>
      <c r="P775" s="79">
        <f t="shared" si="102"/>
        <v>132</v>
      </c>
      <c r="Q775" s="79">
        <f t="shared" si="103"/>
        <v>140</v>
      </c>
      <c r="R775" s="79">
        <f t="shared" si="104"/>
        <v>8</v>
      </c>
      <c r="S775" s="113">
        <v>231.75</v>
      </c>
      <c r="T775" s="115" t="s">
        <v>32</v>
      </c>
    </row>
    <row r="776" spans="1:20" s="50" customFormat="1" ht="19.5" customHeight="1" x14ac:dyDescent="0.2">
      <c r="A776" s="66" t="s">
        <v>256</v>
      </c>
      <c r="B776" s="66" t="s">
        <v>256</v>
      </c>
      <c r="C776" s="73" t="s">
        <v>505</v>
      </c>
      <c r="D776" s="66" t="s">
        <v>256</v>
      </c>
      <c r="E776" s="66" t="s">
        <v>256</v>
      </c>
      <c r="F776" s="66" t="s">
        <v>256</v>
      </c>
      <c r="G776" s="107">
        <v>72218</v>
      </c>
      <c r="H776" s="79" t="s">
        <v>648</v>
      </c>
      <c r="I776" s="79" t="s">
        <v>484</v>
      </c>
      <c r="J776" s="66">
        <f>Tabel32[[#This Row],[Artikelnummer gAvilar]]</f>
        <v>72218</v>
      </c>
      <c r="K776" s="79" t="str">
        <f t="shared" si="98"/>
        <v>8718558722184</v>
      </c>
      <c r="L776" s="79">
        <v>8718558</v>
      </c>
      <c r="M776" s="79">
        <f t="shared" si="99"/>
        <v>37</v>
      </c>
      <c r="N776" s="79">
        <f t="shared" si="100"/>
        <v>111</v>
      </c>
      <c r="O776" s="79">
        <f t="shared" si="101"/>
        <v>25</v>
      </c>
      <c r="P776" s="79">
        <f t="shared" si="102"/>
        <v>136</v>
      </c>
      <c r="Q776" s="79">
        <f t="shared" si="103"/>
        <v>140</v>
      </c>
      <c r="R776" s="79">
        <f t="shared" si="104"/>
        <v>4</v>
      </c>
      <c r="S776" s="113">
        <v>33.681000000000004</v>
      </c>
      <c r="T776" s="115" t="s">
        <v>32</v>
      </c>
    </row>
    <row r="777" spans="1:20" s="50" customFormat="1" ht="20.100000000000001" customHeight="1" x14ac:dyDescent="0.2">
      <c r="A777" s="81"/>
      <c r="B777" s="66"/>
      <c r="C777" s="97"/>
      <c r="D777" s="66"/>
      <c r="E777" s="66"/>
      <c r="F777" s="66"/>
      <c r="G777" s="112">
        <v>73379</v>
      </c>
      <c r="H777" s="79" t="s">
        <v>658</v>
      </c>
      <c r="I777" s="79" t="s">
        <v>484</v>
      </c>
      <c r="J777" s="66">
        <f>Tabel32[[#This Row],[Artikelnummer gAvilar]]</f>
        <v>73379</v>
      </c>
      <c r="K777" s="79" t="str">
        <f t="shared" si="98"/>
        <v>8718558733791</v>
      </c>
      <c r="L777" s="79">
        <v>8718558</v>
      </c>
      <c r="M777" s="79">
        <f t="shared" si="99"/>
        <v>39</v>
      </c>
      <c r="N777" s="79">
        <f t="shared" si="100"/>
        <v>117</v>
      </c>
      <c r="O777" s="79">
        <f t="shared" si="101"/>
        <v>32</v>
      </c>
      <c r="P777" s="79">
        <f t="shared" si="102"/>
        <v>149</v>
      </c>
      <c r="Q777" s="79">
        <f t="shared" si="103"/>
        <v>150</v>
      </c>
      <c r="R777" s="79">
        <f t="shared" si="104"/>
        <v>1</v>
      </c>
      <c r="S777" s="113">
        <v>1703.3625</v>
      </c>
      <c r="T777" s="115" t="s">
        <v>32</v>
      </c>
    </row>
    <row r="778" spans="1:20" s="50" customFormat="1" ht="20.100000000000001" customHeight="1" x14ac:dyDescent="0.2">
      <c r="A778" s="95"/>
      <c r="B778" s="93"/>
      <c r="C778" s="96"/>
      <c r="D778" s="93"/>
      <c r="E778" s="93"/>
      <c r="F778" s="93"/>
      <c r="G778" s="110">
        <v>72308</v>
      </c>
      <c r="H778" s="79" t="s">
        <v>549</v>
      </c>
      <c r="I778" s="79" t="s">
        <v>484</v>
      </c>
      <c r="J778" s="66">
        <f>Tabel32[[#This Row],[Artikelnummer gAvilar]]</f>
        <v>72308</v>
      </c>
      <c r="K778" s="79" t="str">
        <f t="shared" si="98"/>
        <v>8718558723082</v>
      </c>
      <c r="L778" s="79">
        <v>8718558</v>
      </c>
      <c r="M778" s="79">
        <f t="shared" si="99"/>
        <v>38</v>
      </c>
      <c r="N778" s="79">
        <f t="shared" si="100"/>
        <v>114</v>
      </c>
      <c r="O778" s="79">
        <f t="shared" si="101"/>
        <v>24</v>
      </c>
      <c r="P778" s="79">
        <f t="shared" si="102"/>
        <v>138</v>
      </c>
      <c r="Q778" s="79">
        <f t="shared" si="103"/>
        <v>140</v>
      </c>
      <c r="R778" s="79">
        <f t="shared" si="104"/>
        <v>2</v>
      </c>
      <c r="S778" s="113">
        <v>234.84</v>
      </c>
      <c r="T778" s="114" t="s">
        <v>12</v>
      </c>
    </row>
    <row r="779" spans="1:20" s="3" customFormat="1" ht="20.100000000000001" customHeight="1" x14ac:dyDescent="0.2">
      <c r="A779" s="95"/>
      <c r="B779" s="93"/>
      <c r="C779" s="96"/>
      <c r="D779" s="93"/>
      <c r="E779" s="93"/>
      <c r="F779" s="93"/>
      <c r="G779" s="110">
        <v>72311</v>
      </c>
      <c r="H779" s="79" t="s">
        <v>552</v>
      </c>
      <c r="I779" s="79" t="s">
        <v>484</v>
      </c>
      <c r="J779" s="66">
        <f>Tabel32[[#This Row],[Artikelnummer gAvilar]]</f>
        <v>72311</v>
      </c>
      <c r="K779" s="79" t="str">
        <f t="shared" si="98"/>
        <v>8718558723112</v>
      </c>
      <c r="L779" s="79">
        <v>8718558</v>
      </c>
      <c r="M779" s="79">
        <f t="shared" si="99"/>
        <v>31</v>
      </c>
      <c r="N779" s="79">
        <f t="shared" si="100"/>
        <v>93</v>
      </c>
      <c r="O779" s="79">
        <f t="shared" si="101"/>
        <v>25</v>
      </c>
      <c r="P779" s="79">
        <f t="shared" si="102"/>
        <v>118</v>
      </c>
      <c r="Q779" s="79">
        <f t="shared" si="103"/>
        <v>120</v>
      </c>
      <c r="R779" s="79">
        <f t="shared" si="104"/>
        <v>2</v>
      </c>
      <c r="S779" s="113">
        <v>228</v>
      </c>
      <c r="T779" s="115" t="s">
        <v>32</v>
      </c>
    </row>
    <row r="780" spans="1:20" s="3" customFormat="1" ht="20.100000000000001" customHeight="1" x14ac:dyDescent="0.2">
      <c r="A780" s="95"/>
      <c r="B780" s="93"/>
      <c r="C780" s="96"/>
      <c r="D780" s="93"/>
      <c r="E780" s="93"/>
      <c r="F780" s="93"/>
      <c r="G780" s="110">
        <v>71880</v>
      </c>
      <c r="H780" s="94" t="s">
        <v>621</v>
      </c>
      <c r="I780" s="79" t="s">
        <v>484</v>
      </c>
      <c r="J780" s="66">
        <f>Tabel32[[#This Row],[Artikelnummer gAvilar]]</f>
        <v>71880</v>
      </c>
      <c r="K780" s="79" t="str">
        <f t="shared" si="98"/>
        <v>8718558718804</v>
      </c>
      <c r="L780" s="79">
        <v>8718558</v>
      </c>
      <c r="M780" s="79">
        <f t="shared" si="99"/>
        <v>35</v>
      </c>
      <c r="N780" s="79">
        <f t="shared" si="100"/>
        <v>105</v>
      </c>
      <c r="O780" s="79">
        <f t="shared" si="101"/>
        <v>31</v>
      </c>
      <c r="P780" s="79">
        <f t="shared" si="102"/>
        <v>136</v>
      </c>
      <c r="Q780" s="79">
        <f t="shared" si="103"/>
        <v>140</v>
      </c>
      <c r="R780" s="79">
        <f t="shared" si="104"/>
        <v>4</v>
      </c>
      <c r="S780" s="113">
        <v>81.3185</v>
      </c>
      <c r="T780" s="114" t="s">
        <v>12</v>
      </c>
    </row>
    <row r="781" spans="1:20" s="50" customFormat="1" ht="20.100000000000001" customHeight="1" x14ac:dyDescent="0.2">
      <c r="A781" s="66" t="s">
        <v>256</v>
      </c>
      <c r="B781" s="66">
        <v>3410100</v>
      </c>
      <c r="C781" s="66" t="s">
        <v>256</v>
      </c>
      <c r="D781" s="66" t="s">
        <v>256</v>
      </c>
      <c r="E781" s="66" t="s">
        <v>256</v>
      </c>
      <c r="F781" s="66" t="s">
        <v>256</v>
      </c>
      <c r="G781" s="107">
        <v>72258</v>
      </c>
      <c r="H781" s="79" t="s">
        <v>640</v>
      </c>
      <c r="I781" s="79" t="s">
        <v>484</v>
      </c>
      <c r="J781" s="66">
        <f>Tabel32[[#This Row],[Artikelnummer gAvilar]]</f>
        <v>72258</v>
      </c>
      <c r="K781" s="79" t="str">
        <f t="shared" si="98"/>
        <v>8718558722580</v>
      </c>
      <c r="L781" s="79">
        <v>8718558</v>
      </c>
      <c r="M781" s="79">
        <f t="shared" si="99"/>
        <v>37</v>
      </c>
      <c r="N781" s="79">
        <f t="shared" si="100"/>
        <v>111</v>
      </c>
      <c r="O781" s="79">
        <f t="shared" si="101"/>
        <v>29</v>
      </c>
      <c r="P781" s="79">
        <f t="shared" si="102"/>
        <v>140</v>
      </c>
      <c r="Q781" s="79">
        <f t="shared" si="103"/>
        <v>140</v>
      </c>
      <c r="R781" s="79">
        <f t="shared" si="104"/>
        <v>0</v>
      </c>
      <c r="S781" s="113">
        <v>216.3</v>
      </c>
      <c r="T781" s="114" t="s">
        <v>12</v>
      </c>
    </row>
    <row r="782" spans="1:20" s="50" customFormat="1" ht="20.100000000000001" customHeight="1" x14ac:dyDescent="0.2">
      <c r="A782" s="66" t="s">
        <v>256</v>
      </c>
      <c r="B782" s="87">
        <v>3410103</v>
      </c>
      <c r="C782" s="73" t="s">
        <v>517</v>
      </c>
      <c r="D782" s="66" t="s">
        <v>256</v>
      </c>
      <c r="E782" s="66" t="s">
        <v>256</v>
      </c>
      <c r="F782" s="66" t="s">
        <v>256</v>
      </c>
      <c r="G782" s="107">
        <v>72259</v>
      </c>
      <c r="H782" s="79" t="s">
        <v>641</v>
      </c>
      <c r="I782" s="79" t="s">
        <v>484</v>
      </c>
      <c r="J782" s="66">
        <f>Tabel32[[#This Row],[Artikelnummer gAvilar]]</f>
        <v>72259</v>
      </c>
      <c r="K782" s="79" t="str">
        <f t="shared" si="98"/>
        <v>8718558722597</v>
      </c>
      <c r="L782" s="79">
        <v>8718558</v>
      </c>
      <c r="M782" s="79">
        <f t="shared" si="99"/>
        <v>38</v>
      </c>
      <c r="N782" s="79">
        <f t="shared" si="100"/>
        <v>114</v>
      </c>
      <c r="O782" s="79">
        <f t="shared" si="101"/>
        <v>29</v>
      </c>
      <c r="P782" s="79">
        <f t="shared" si="102"/>
        <v>143</v>
      </c>
      <c r="Q782" s="79">
        <f t="shared" si="103"/>
        <v>150</v>
      </c>
      <c r="R782" s="79">
        <f t="shared" si="104"/>
        <v>7</v>
      </c>
      <c r="S782" s="113">
        <v>324.45</v>
      </c>
      <c r="T782" s="115" t="s">
        <v>32</v>
      </c>
    </row>
    <row r="783" spans="1:20" s="50" customFormat="1" ht="20.100000000000001" customHeight="1" x14ac:dyDescent="0.2">
      <c r="A783" s="81"/>
      <c r="B783" s="66"/>
      <c r="C783" s="97"/>
      <c r="D783" s="66"/>
      <c r="E783" s="66"/>
      <c r="F783" s="66"/>
      <c r="G783" s="107">
        <v>73382</v>
      </c>
      <c r="H783" s="79" t="s">
        <v>661</v>
      </c>
      <c r="I783" s="100" t="s">
        <v>484</v>
      </c>
      <c r="J783" s="66">
        <f>Tabel32[[#This Row],[Artikelnummer gAvilar]]</f>
        <v>73382</v>
      </c>
      <c r="K783" s="79" t="str">
        <f t="shared" si="98"/>
        <v>8718558733821</v>
      </c>
      <c r="L783" s="79">
        <v>8718558</v>
      </c>
      <c r="M783" s="79">
        <f t="shared" si="99"/>
        <v>32</v>
      </c>
      <c r="N783" s="79">
        <f t="shared" si="100"/>
        <v>96</v>
      </c>
      <c r="O783" s="79">
        <f t="shared" si="101"/>
        <v>33</v>
      </c>
      <c r="P783" s="79">
        <f t="shared" si="102"/>
        <v>129</v>
      </c>
      <c r="Q783" s="79">
        <f t="shared" si="103"/>
        <v>130</v>
      </c>
      <c r="R783" s="79">
        <f t="shared" si="104"/>
        <v>1</v>
      </c>
      <c r="S783" s="108">
        <v>128.75</v>
      </c>
      <c r="T783" s="111" t="s">
        <v>32</v>
      </c>
    </row>
    <row r="784" spans="1:20" s="50" customFormat="1" ht="19.5" customHeight="1" x14ac:dyDescent="0.2">
      <c r="A784" s="81"/>
      <c r="B784" s="66"/>
      <c r="C784" s="97"/>
      <c r="D784" s="66"/>
      <c r="E784" s="66"/>
      <c r="F784" s="66"/>
      <c r="G784" s="107">
        <v>73383</v>
      </c>
      <c r="H784" s="79" t="s">
        <v>662</v>
      </c>
      <c r="I784" s="100" t="s">
        <v>484</v>
      </c>
      <c r="J784" s="66">
        <f>Tabel32[[#This Row],[Artikelnummer gAvilar]]</f>
        <v>73383</v>
      </c>
      <c r="K784" s="79" t="str">
        <f t="shared" si="98"/>
        <v>8718558733838</v>
      </c>
      <c r="L784" s="79">
        <v>8718558</v>
      </c>
      <c r="M784" s="79">
        <f t="shared" si="99"/>
        <v>33</v>
      </c>
      <c r="N784" s="79">
        <f t="shared" si="100"/>
        <v>99</v>
      </c>
      <c r="O784" s="79">
        <f t="shared" si="101"/>
        <v>33</v>
      </c>
      <c r="P784" s="79">
        <f t="shared" si="102"/>
        <v>132</v>
      </c>
      <c r="Q784" s="79">
        <f t="shared" si="103"/>
        <v>140</v>
      </c>
      <c r="R784" s="79">
        <f t="shared" si="104"/>
        <v>8</v>
      </c>
      <c r="S784" s="108">
        <v>231.75</v>
      </c>
      <c r="T784" s="111" t="s">
        <v>32</v>
      </c>
    </row>
    <row r="785" spans="1:20" s="50" customFormat="1" ht="19.5" customHeight="1" x14ac:dyDescent="0.2">
      <c r="A785" s="66" t="s">
        <v>256</v>
      </c>
      <c r="B785" s="66" t="s">
        <v>256</v>
      </c>
      <c r="C785" s="73" t="s">
        <v>505</v>
      </c>
      <c r="D785" s="66" t="s">
        <v>256</v>
      </c>
      <c r="E785" s="66" t="s">
        <v>256</v>
      </c>
      <c r="F785" s="66" t="s">
        <v>256</v>
      </c>
      <c r="G785" s="107">
        <v>72218</v>
      </c>
      <c r="H785" s="79" t="s">
        <v>648</v>
      </c>
      <c r="I785" s="79" t="s">
        <v>484</v>
      </c>
      <c r="J785" s="66">
        <f>Tabel32[[#This Row],[Artikelnummer gAvilar]]</f>
        <v>72218</v>
      </c>
      <c r="K785" s="79" t="str">
        <f t="shared" si="98"/>
        <v>8718558722184</v>
      </c>
      <c r="L785" s="79">
        <v>8718558</v>
      </c>
      <c r="M785" s="79">
        <f t="shared" si="99"/>
        <v>37</v>
      </c>
      <c r="N785" s="79">
        <f t="shared" si="100"/>
        <v>111</v>
      </c>
      <c r="O785" s="79">
        <f t="shared" si="101"/>
        <v>25</v>
      </c>
      <c r="P785" s="79">
        <f t="shared" si="102"/>
        <v>136</v>
      </c>
      <c r="Q785" s="79">
        <f t="shared" si="103"/>
        <v>140</v>
      </c>
      <c r="R785" s="79">
        <f t="shared" si="104"/>
        <v>4</v>
      </c>
      <c r="S785" s="108">
        <v>33.681000000000004</v>
      </c>
      <c r="T785" s="111" t="s">
        <v>32</v>
      </c>
    </row>
    <row r="786" spans="1:20" s="50" customFormat="1" ht="20.100000000000001" customHeight="1" x14ac:dyDescent="0.2">
      <c r="A786" s="81"/>
      <c r="B786" s="66"/>
      <c r="C786" s="97"/>
      <c r="D786" s="66"/>
      <c r="E786" s="66"/>
      <c r="F786" s="66"/>
      <c r="G786" s="112">
        <v>73380</v>
      </c>
      <c r="H786" s="79" t="s">
        <v>659</v>
      </c>
      <c r="I786" s="79" t="s">
        <v>484</v>
      </c>
      <c r="J786" s="66">
        <f>Tabel32[[#This Row],[Artikelnummer gAvilar]]</f>
        <v>73380</v>
      </c>
      <c r="K786" s="79" t="str">
        <f t="shared" si="98"/>
        <v>8718558733807</v>
      </c>
      <c r="L786" s="79">
        <v>8718558</v>
      </c>
      <c r="M786" s="79">
        <f t="shared" si="99"/>
        <v>30</v>
      </c>
      <c r="N786" s="79">
        <f t="shared" si="100"/>
        <v>90</v>
      </c>
      <c r="O786" s="79">
        <f t="shared" si="101"/>
        <v>33</v>
      </c>
      <c r="P786" s="79">
        <f t="shared" si="102"/>
        <v>123</v>
      </c>
      <c r="Q786" s="79">
        <f t="shared" si="103"/>
        <v>130</v>
      </c>
      <c r="R786" s="79">
        <f t="shared" si="104"/>
        <v>7</v>
      </c>
      <c r="S786" s="108">
        <v>2071.0725000000002</v>
      </c>
      <c r="T786" s="111" t="s">
        <v>32</v>
      </c>
    </row>
    <row r="787" spans="1:20" s="50" customFormat="1" ht="20.100000000000001" customHeight="1" x14ac:dyDescent="0.2">
      <c r="A787" s="95"/>
      <c r="B787" s="93"/>
      <c r="C787" s="96"/>
      <c r="D787" s="93"/>
      <c r="E787" s="93"/>
      <c r="F787" s="93"/>
      <c r="G787" s="110">
        <v>72308</v>
      </c>
      <c r="H787" s="79" t="s">
        <v>549</v>
      </c>
      <c r="I787" s="79" t="s">
        <v>484</v>
      </c>
      <c r="J787" s="66">
        <f>Tabel32[[#This Row],[Artikelnummer gAvilar]]</f>
        <v>72308</v>
      </c>
      <c r="K787" s="79" t="str">
        <f t="shared" si="98"/>
        <v>8718558723082</v>
      </c>
      <c r="L787" s="79">
        <v>8718558</v>
      </c>
      <c r="M787" s="79">
        <f t="shared" si="99"/>
        <v>38</v>
      </c>
      <c r="N787" s="79">
        <f t="shared" si="100"/>
        <v>114</v>
      </c>
      <c r="O787" s="79">
        <f t="shared" si="101"/>
        <v>24</v>
      </c>
      <c r="P787" s="79">
        <f t="shared" si="102"/>
        <v>138</v>
      </c>
      <c r="Q787" s="79">
        <f t="shared" si="103"/>
        <v>140</v>
      </c>
      <c r="R787" s="79">
        <f t="shared" si="104"/>
        <v>2</v>
      </c>
      <c r="S787" s="108">
        <v>234.84</v>
      </c>
      <c r="T787" s="109" t="s">
        <v>12</v>
      </c>
    </row>
    <row r="788" spans="1:20" s="3" customFormat="1" ht="20.100000000000001" customHeight="1" x14ac:dyDescent="0.2">
      <c r="A788" s="95"/>
      <c r="B788" s="93"/>
      <c r="C788" s="96"/>
      <c r="D788" s="93"/>
      <c r="E788" s="93"/>
      <c r="F788" s="93"/>
      <c r="G788" s="110">
        <v>72311</v>
      </c>
      <c r="H788" s="79" t="s">
        <v>552</v>
      </c>
      <c r="I788" s="79" t="s">
        <v>484</v>
      </c>
      <c r="J788" s="66">
        <f>Tabel32[[#This Row],[Artikelnummer gAvilar]]</f>
        <v>72311</v>
      </c>
      <c r="K788" s="79" t="str">
        <f t="shared" si="98"/>
        <v>8718558723112</v>
      </c>
      <c r="L788" s="79">
        <v>8718558</v>
      </c>
      <c r="M788" s="79">
        <f t="shared" si="99"/>
        <v>31</v>
      </c>
      <c r="N788" s="79">
        <f t="shared" si="100"/>
        <v>93</v>
      </c>
      <c r="O788" s="79">
        <f t="shared" si="101"/>
        <v>25</v>
      </c>
      <c r="P788" s="79">
        <f t="shared" si="102"/>
        <v>118</v>
      </c>
      <c r="Q788" s="79">
        <f t="shared" si="103"/>
        <v>120</v>
      </c>
      <c r="R788" s="79">
        <f t="shared" si="104"/>
        <v>2</v>
      </c>
      <c r="S788" s="108">
        <v>228</v>
      </c>
      <c r="T788" s="111" t="s">
        <v>32</v>
      </c>
    </row>
    <row r="789" spans="1:20" s="3" customFormat="1" ht="20.100000000000001" customHeight="1" x14ac:dyDescent="0.2">
      <c r="A789" s="95"/>
      <c r="B789" s="93"/>
      <c r="C789" s="96"/>
      <c r="D789" s="93"/>
      <c r="E789" s="93"/>
      <c r="F789" s="93"/>
      <c r="G789" s="110">
        <v>71030</v>
      </c>
      <c r="H789" s="94" t="s">
        <v>622</v>
      </c>
      <c r="I789" s="79" t="s">
        <v>484</v>
      </c>
      <c r="J789" s="66">
        <f>Tabel32[[#This Row],[Artikelnummer gAvilar]]</f>
        <v>71030</v>
      </c>
      <c r="K789" s="79" t="str">
        <f t="shared" ref="K789:K803" si="105">L789&amp;J789&amp;R789</f>
        <v>8718558710303</v>
      </c>
      <c r="L789" s="79">
        <v>8718558</v>
      </c>
      <c r="M789" s="79">
        <f t="shared" ref="M789:M803" si="106">(SUM(LEFT(J789,1),LEFT(J789,3),RIGHT(J789,1))-(10*(LEFT(J789,2)))+7+8+5)</f>
        <v>27</v>
      </c>
      <c r="N789" s="79">
        <f t="shared" ref="N789:N803" si="107">3*M789</f>
        <v>81</v>
      </c>
      <c r="O789" s="79">
        <f t="shared" ref="O789:O803" si="108">SUM(LEFT(J789,2)-(10*LEFT(J789,1)))+LEFT(J789,4)-(10*LEFT(J789,3))+8+1+5+8</f>
        <v>26</v>
      </c>
      <c r="P789" s="79">
        <f t="shared" ref="P789:P803" si="109">N789+O789</f>
        <v>107</v>
      </c>
      <c r="Q789" s="79">
        <f t="shared" ref="Q789:Q803" si="110">CEILING(P789,10)</f>
        <v>110</v>
      </c>
      <c r="R789" s="79">
        <f t="shared" ref="R789:R803" si="111">Q789-P789</f>
        <v>3</v>
      </c>
      <c r="S789" s="108">
        <v>88.064999999999998</v>
      </c>
      <c r="T789" s="109" t="s">
        <v>12</v>
      </c>
    </row>
    <row r="790" spans="1:20" s="50" customFormat="1" ht="20.100000000000001" customHeight="1" x14ac:dyDescent="0.2">
      <c r="A790" s="66" t="s">
        <v>256</v>
      </c>
      <c r="B790" s="87">
        <v>3410102</v>
      </c>
      <c r="C790" s="73" t="s">
        <v>518</v>
      </c>
      <c r="D790" s="66" t="s">
        <v>256</v>
      </c>
      <c r="E790" s="66" t="s">
        <v>256</v>
      </c>
      <c r="F790" s="66" t="s">
        <v>256</v>
      </c>
      <c r="G790" s="107">
        <v>72260</v>
      </c>
      <c r="H790" s="79" t="s">
        <v>642</v>
      </c>
      <c r="I790" s="79" t="s">
        <v>484</v>
      </c>
      <c r="J790" s="66">
        <f>Tabel32[[#This Row],[Artikelnummer gAvilar]]</f>
        <v>72260</v>
      </c>
      <c r="K790" s="79" t="str">
        <f t="shared" si="105"/>
        <v>8718558722603</v>
      </c>
      <c r="L790" s="79">
        <v>8718558</v>
      </c>
      <c r="M790" s="79">
        <f t="shared" si="106"/>
        <v>29</v>
      </c>
      <c r="N790" s="79">
        <f t="shared" si="107"/>
        <v>87</v>
      </c>
      <c r="O790" s="79">
        <f t="shared" si="108"/>
        <v>30</v>
      </c>
      <c r="P790" s="79">
        <f t="shared" si="109"/>
        <v>117</v>
      </c>
      <c r="Q790" s="79">
        <f t="shared" si="110"/>
        <v>120</v>
      </c>
      <c r="R790" s="79">
        <f t="shared" si="111"/>
        <v>3</v>
      </c>
      <c r="S790" s="108">
        <v>216.3</v>
      </c>
      <c r="T790" s="109" t="s">
        <v>12</v>
      </c>
    </row>
    <row r="791" spans="1:20" s="50" customFormat="1" ht="20.100000000000001" customHeight="1" x14ac:dyDescent="0.2">
      <c r="A791" s="66" t="s">
        <v>256</v>
      </c>
      <c r="B791" s="66" t="s">
        <v>256</v>
      </c>
      <c r="C791" s="73" t="s">
        <v>504</v>
      </c>
      <c r="D791" s="66" t="s">
        <v>256</v>
      </c>
      <c r="E791" s="66" t="s">
        <v>256</v>
      </c>
      <c r="F791" s="66" t="s">
        <v>256</v>
      </c>
      <c r="G791" s="107">
        <v>72261</v>
      </c>
      <c r="H791" s="79" t="s">
        <v>643</v>
      </c>
      <c r="I791" s="79" t="s">
        <v>484</v>
      </c>
      <c r="J791" s="66">
        <f>Tabel32[[#This Row],[Artikelnummer gAvilar]]</f>
        <v>72261</v>
      </c>
      <c r="K791" s="79" t="str">
        <f t="shared" si="105"/>
        <v>8718558722610</v>
      </c>
      <c r="L791" s="79">
        <v>8718558</v>
      </c>
      <c r="M791" s="79">
        <f t="shared" si="106"/>
        <v>30</v>
      </c>
      <c r="N791" s="79">
        <f t="shared" si="107"/>
        <v>90</v>
      </c>
      <c r="O791" s="79">
        <f t="shared" si="108"/>
        <v>30</v>
      </c>
      <c r="P791" s="79">
        <f t="shared" si="109"/>
        <v>120</v>
      </c>
      <c r="Q791" s="79">
        <f t="shared" si="110"/>
        <v>120</v>
      </c>
      <c r="R791" s="79">
        <f t="shared" si="111"/>
        <v>0</v>
      </c>
      <c r="S791" s="108">
        <v>324.45</v>
      </c>
      <c r="T791" s="111" t="s">
        <v>32</v>
      </c>
    </row>
    <row r="792" spans="1:20" s="50" customFormat="1" ht="20.100000000000001" customHeight="1" x14ac:dyDescent="0.2">
      <c r="A792" s="81"/>
      <c r="B792" s="66"/>
      <c r="C792" s="97"/>
      <c r="D792" s="66"/>
      <c r="E792" s="66"/>
      <c r="F792" s="66"/>
      <c r="G792" s="107">
        <v>73384</v>
      </c>
      <c r="H792" s="79" t="s">
        <v>559</v>
      </c>
      <c r="I792" s="100" t="s">
        <v>484</v>
      </c>
      <c r="J792" s="66">
        <f>Tabel32[[#This Row],[Artikelnummer gAvilar]]</f>
        <v>73384</v>
      </c>
      <c r="K792" s="79" t="str">
        <f t="shared" si="105"/>
        <v>8718558733845</v>
      </c>
      <c r="L792" s="79">
        <v>8718558</v>
      </c>
      <c r="M792" s="79">
        <f t="shared" si="106"/>
        <v>34</v>
      </c>
      <c r="N792" s="79">
        <f t="shared" si="107"/>
        <v>102</v>
      </c>
      <c r="O792" s="79">
        <f t="shared" si="108"/>
        <v>33</v>
      </c>
      <c r="P792" s="79">
        <f t="shared" si="109"/>
        <v>135</v>
      </c>
      <c r="Q792" s="79">
        <f t="shared" si="110"/>
        <v>140</v>
      </c>
      <c r="R792" s="79">
        <f t="shared" si="111"/>
        <v>5</v>
      </c>
      <c r="S792" s="108">
        <v>128.75</v>
      </c>
      <c r="T792" s="111" t="s">
        <v>32</v>
      </c>
    </row>
    <row r="793" spans="1:20" s="50" customFormat="1" ht="19.5" customHeight="1" x14ac:dyDescent="0.2">
      <c r="A793" s="81"/>
      <c r="B793" s="66"/>
      <c r="C793" s="97"/>
      <c r="D793" s="66"/>
      <c r="E793" s="66"/>
      <c r="F793" s="66"/>
      <c r="G793" s="107">
        <v>73385</v>
      </c>
      <c r="H793" s="79" t="s">
        <v>560</v>
      </c>
      <c r="I793" s="100" t="s">
        <v>484</v>
      </c>
      <c r="J793" s="66">
        <f>Tabel32[[#This Row],[Artikelnummer gAvilar]]</f>
        <v>73385</v>
      </c>
      <c r="K793" s="79" t="str">
        <f t="shared" si="105"/>
        <v>8718558733852</v>
      </c>
      <c r="L793" s="79">
        <v>8718558</v>
      </c>
      <c r="M793" s="79">
        <f t="shared" si="106"/>
        <v>35</v>
      </c>
      <c r="N793" s="79">
        <f t="shared" si="107"/>
        <v>105</v>
      </c>
      <c r="O793" s="79">
        <f t="shared" si="108"/>
        <v>33</v>
      </c>
      <c r="P793" s="79">
        <f t="shared" si="109"/>
        <v>138</v>
      </c>
      <c r="Q793" s="79">
        <f t="shared" si="110"/>
        <v>140</v>
      </c>
      <c r="R793" s="79">
        <f t="shared" si="111"/>
        <v>2</v>
      </c>
      <c r="S793" s="108">
        <v>231.75</v>
      </c>
      <c r="T793" s="111" t="s">
        <v>32</v>
      </c>
    </row>
    <row r="794" spans="1:20" s="50" customFormat="1" ht="19.5" customHeight="1" x14ac:dyDescent="0.2">
      <c r="A794" s="66" t="s">
        <v>256</v>
      </c>
      <c r="B794" s="66" t="s">
        <v>256</v>
      </c>
      <c r="C794" s="73" t="s">
        <v>506</v>
      </c>
      <c r="D794" s="66" t="s">
        <v>256</v>
      </c>
      <c r="E794" s="66" t="s">
        <v>256</v>
      </c>
      <c r="F794" s="66" t="s">
        <v>256</v>
      </c>
      <c r="G794" s="107">
        <v>72219</v>
      </c>
      <c r="H794" s="79" t="s">
        <v>649</v>
      </c>
      <c r="I794" s="79" t="s">
        <v>484</v>
      </c>
      <c r="J794" s="66">
        <f>Tabel32[[#This Row],[Artikelnummer gAvilar]]</f>
        <v>72219</v>
      </c>
      <c r="K794" s="79" t="str">
        <f t="shared" si="105"/>
        <v>8718558722191</v>
      </c>
      <c r="L794" s="79">
        <v>8718558</v>
      </c>
      <c r="M794" s="79">
        <f t="shared" si="106"/>
        <v>38</v>
      </c>
      <c r="N794" s="79">
        <f t="shared" si="107"/>
        <v>114</v>
      </c>
      <c r="O794" s="79">
        <f t="shared" si="108"/>
        <v>25</v>
      </c>
      <c r="P794" s="79">
        <f t="shared" si="109"/>
        <v>139</v>
      </c>
      <c r="Q794" s="79">
        <f t="shared" si="110"/>
        <v>140</v>
      </c>
      <c r="R794" s="79">
        <f t="shared" si="111"/>
        <v>1</v>
      </c>
      <c r="S794" s="108">
        <v>36.822499999999998</v>
      </c>
      <c r="T794" s="111" t="s">
        <v>32</v>
      </c>
    </row>
    <row r="795" spans="1:20" s="50" customFormat="1" ht="20.100000000000001" customHeight="1" x14ac:dyDescent="0.2">
      <c r="A795" s="81"/>
      <c r="B795" s="66"/>
      <c r="C795" s="97"/>
      <c r="D795" s="66"/>
      <c r="E795" s="66"/>
      <c r="F795" s="66"/>
      <c r="G795" s="112">
        <v>73381</v>
      </c>
      <c r="H795" s="79" t="s">
        <v>660</v>
      </c>
      <c r="I795" s="79" t="s">
        <v>484</v>
      </c>
      <c r="J795" s="66">
        <f>Tabel32[[#This Row],[Artikelnummer gAvilar]]</f>
        <v>73381</v>
      </c>
      <c r="K795" s="79" t="str">
        <f t="shared" si="105"/>
        <v>8718558733814</v>
      </c>
      <c r="L795" s="79">
        <v>8718558</v>
      </c>
      <c r="M795" s="79">
        <f t="shared" si="106"/>
        <v>31</v>
      </c>
      <c r="N795" s="79">
        <f t="shared" si="107"/>
        <v>93</v>
      </c>
      <c r="O795" s="79">
        <f t="shared" si="108"/>
        <v>33</v>
      </c>
      <c r="P795" s="79">
        <f t="shared" si="109"/>
        <v>126</v>
      </c>
      <c r="Q795" s="79">
        <f t="shared" si="110"/>
        <v>130</v>
      </c>
      <c r="R795" s="79">
        <f t="shared" si="111"/>
        <v>4</v>
      </c>
      <c r="S795" s="108">
        <v>2990.3474999999999</v>
      </c>
      <c r="T795" s="111" t="s">
        <v>32</v>
      </c>
    </row>
    <row r="796" spans="1:20" s="50" customFormat="1" ht="20.100000000000001" customHeight="1" x14ac:dyDescent="0.2">
      <c r="A796" s="81"/>
      <c r="B796" s="93"/>
      <c r="C796" s="96"/>
      <c r="D796" s="93"/>
      <c r="E796" s="93"/>
      <c r="F796" s="93"/>
      <c r="G796" s="110">
        <v>72308</v>
      </c>
      <c r="H796" s="79" t="s">
        <v>549</v>
      </c>
      <c r="I796" s="79" t="s">
        <v>484</v>
      </c>
      <c r="J796" s="66">
        <f>Tabel32[[#This Row],[Artikelnummer gAvilar]]</f>
        <v>72308</v>
      </c>
      <c r="K796" s="79" t="str">
        <f t="shared" si="105"/>
        <v>8718558723082</v>
      </c>
      <c r="L796" s="79">
        <v>8718558</v>
      </c>
      <c r="M796" s="79">
        <f t="shared" si="106"/>
        <v>38</v>
      </c>
      <c r="N796" s="79">
        <f t="shared" si="107"/>
        <v>114</v>
      </c>
      <c r="O796" s="79">
        <f t="shared" si="108"/>
        <v>24</v>
      </c>
      <c r="P796" s="79">
        <f t="shared" si="109"/>
        <v>138</v>
      </c>
      <c r="Q796" s="79">
        <f t="shared" si="110"/>
        <v>140</v>
      </c>
      <c r="R796" s="79">
        <f t="shared" si="111"/>
        <v>2</v>
      </c>
      <c r="S796" s="108">
        <v>234.84</v>
      </c>
      <c r="T796" s="109" t="s">
        <v>12</v>
      </c>
    </row>
    <row r="797" spans="1:20" s="3" customFormat="1" ht="20.100000000000001" customHeight="1" x14ac:dyDescent="0.2">
      <c r="A797" s="95"/>
      <c r="B797" s="93"/>
      <c r="C797" s="96"/>
      <c r="D797" s="93"/>
      <c r="E797" s="93"/>
      <c r="F797" s="93"/>
      <c r="G797" s="110">
        <v>72311</v>
      </c>
      <c r="H797" s="79" t="s">
        <v>552</v>
      </c>
      <c r="I797" s="79" t="s">
        <v>484</v>
      </c>
      <c r="J797" s="66">
        <f>Tabel32[[#This Row],[Artikelnummer gAvilar]]</f>
        <v>72311</v>
      </c>
      <c r="K797" s="79" t="str">
        <f t="shared" si="105"/>
        <v>8718558723112</v>
      </c>
      <c r="L797" s="79">
        <v>8718558</v>
      </c>
      <c r="M797" s="79">
        <f t="shared" si="106"/>
        <v>31</v>
      </c>
      <c r="N797" s="79">
        <f t="shared" si="107"/>
        <v>93</v>
      </c>
      <c r="O797" s="79">
        <f t="shared" si="108"/>
        <v>25</v>
      </c>
      <c r="P797" s="79">
        <f t="shared" si="109"/>
        <v>118</v>
      </c>
      <c r="Q797" s="79">
        <f t="shared" si="110"/>
        <v>120</v>
      </c>
      <c r="R797" s="79">
        <f t="shared" si="111"/>
        <v>2</v>
      </c>
      <c r="S797" s="108">
        <v>228</v>
      </c>
      <c r="T797" s="111" t="s">
        <v>32</v>
      </c>
    </row>
    <row r="798" spans="1:20" s="3" customFormat="1" ht="20.100000000000001" customHeight="1" x14ac:dyDescent="0.2">
      <c r="A798" s="95"/>
      <c r="B798" s="93"/>
      <c r="C798" s="96"/>
      <c r="D798" s="93"/>
      <c r="E798" s="93"/>
      <c r="F798" s="93"/>
      <c r="G798" s="110">
        <v>71030</v>
      </c>
      <c r="H798" s="94" t="s">
        <v>622</v>
      </c>
      <c r="I798" s="79" t="s">
        <v>484</v>
      </c>
      <c r="J798" s="66">
        <f>Tabel32[[#This Row],[Artikelnummer gAvilar]]</f>
        <v>71030</v>
      </c>
      <c r="K798" s="79" t="str">
        <f t="shared" si="105"/>
        <v>8718558710303</v>
      </c>
      <c r="L798" s="79">
        <v>8718558</v>
      </c>
      <c r="M798" s="79">
        <f t="shared" si="106"/>
        <v>27</v>
      </c>
      <c r="N798" s="79">
        <f t="shared" si="107"/>
        <v>81</v>
      </c>
      <c r="O798" s="79">
        <f t="shared" si="108"/>
        <v>26</v>
      </c>
      <c r="P798" s="79">
        <f t="shared" si="109"/>
        <v>107</v>
      </c>
      <c r="Q798" s="79">
        <f t="shared" si="110"/>
        <v>110</v>
      </c>
      <c r="R798" s="79">
        <f t="shared" si="111"/>
        <v>3</v>
      </c>
      <c r="S798" s="108">
        <v>88.064999999999998</v>
      </c>
      <c r="T798" s="109" t="s">
        <v>12</v>
      </c>
    </row>
    <row r="799" spans="1:20" s="50" customFormat="1" ht="20.100000000000001" customHeight="1" x14ac:dyDescent="0.2">
      <c r="A799" s="66" t="s">
        <v>256</v>
      </c>
      <c r="B799" s="87">
        <v>3410102</v>
      </c>
      <c r="C799" s="73" t="s">
        <v>518</v>
      </c>
      <c r="D799" s="66" t="s">
        <v>256</v>
      </c>
      <c r="E799" s="66" t="s">
        <v>256</v>
      </c>
      <c r="F799" s="66" t="s">
        <v>256</v>
      </c>
      <c r="G799" s="107">
        <v>72260</v>
      </c>
      <c r="H799" s="79" t="s">
        <v>642</v>
      </c>
      <c r="I799" s="79" t="s">
        <v>484</v>
      </c>
      <c r="J799" s="66">
        <f>Tabel32[[#This Row],[Artikelnummer gAvilar]]</f>
        <v>72260</v>
      </c>
      <c r="K799" s="79" t="str">
        <f t="shared" si="105"/>
        <v>8718558722603</v>
      </c>
      <c r="L799" s="79">
        <v>8718558</v>
      </c>
      <c r="M799" s="79">
        <f t="shared" si="106"/>
        <v>29</v>
      </c>
      <c r="N799" s="79">
        <f t="shared" si="107"/>
        <v>87</v>
      </c>
      <c r="O799" s="79">
        <f t="shared" si="108"/>
        <v>30</v>
      </c>
      <c r="P799" s="79">
        <f t="shared" si="109"/>
        <v>117</v>
      </c>
      <c r="Q799" s="79">
        <f t="shared" si="110"/>
        <v>120</v>
      </c>
      <c r="R799" s="79">
        <f t="shared" si="111"/>
        <v>3</v>
      </c>
      <c r="S799" s="108">
        <v>216.3</v>
      </c>
      <c r="T799" s="109" t="s">
        <v>12</v>
      </c>
    </row>
    <row r="800" spans="1:20" s="50" customFormat="1" ht="20.100000000000001" customHeight="1" x14ac:dyDescent="0.2">
      <c r="A800" s="66" t="s">
        <v>256</v>
      </c>
      <c r="B800" s="66" t="s">
        <v>256</v>
      </c>
      <c r="C800" s="73" t="s">
        <v>504</v>
      </c>
      <c r="D800" s="66" t="s">
        <v>256</v>
      </c>
      <c r="E800" s="66" t="s">
        <v>256</v>
      </c>
      <c r="F800" s="66" t="s">
        <v>256</v>
      </c>
      <c r="G800" s="107">
        <v>72261</v>
      </c>
      <c r="H800" s="79" t="s">
        <v>643</v>
      </c>
      <c r="I800" s="79" t="s">
        <v>484</v>
      </c>
      <c r="J800" s="66">
        <f>Tabel32[[#This Row],[Artikelnummer gAvilar]]</f>
        <v>72261</v>
      </c>
      <c r="K800" s="79" t="str">
        <f t="shared" si="105"/>
        <v>8718558722610</v>
      </c>
      <c r="L800" s="79">
        <v>8718558</v>
      </c>
      <c r="M800" s="79">
        <f t="shared" si="106"/>
        <v>30</v>
      </c>
      <c r="N800" s="79">
        <f t="shared" si="107"/>
        <v>90</v>
      </c>
      <c r="O800" s="79">
        <f t="shared" si="108"/>
        <v>30</v>
      </c>
      <c r="P800" s="79">
        <f t="shared" si="109"/>
        <v>120</v>
      </c>
      <c r="Q800" s="79">
        <f t="shared" si="110"/>
        <v>120</v>
      </c>
      <c r="R800" s="79">
        <f t="shared" si="111"/>
        <v>0</v>
      </c>
      <c r="S800" s="108">
        <v>324.45</v>
      </c>
      <c r="T800" s="111" t="s">
        <v>32</v>
      </c>
    </row>
    <row r="801" spans="1:20" s="50" customFormat="1" ht="20.100000000000001" customHeight="1" x14ac:dyDescent="0.2">
      <c r="A801" s="81"/>
      <c r="B801" s="66"/>
      <c r="C801" s="97"/>
      <c r="D801" s="66"/>
      <c r="E801" s="66"/>
      <c r="F801" s="66"/>
      <c r="G801" s="107">
        <v>73384</v>
      </c>
      <c r="H801" s="79" t="s">
        <v>559</v>
      </c>
      <c r="I801" s="100" t="s">
        <v>484</v>
      </c>
      <c r="J801" s="66">
        <f>Tabel32[[#This Row],[Artikelnummer gAvilar]]</f>
        <v>73384</v>
      </c>
      <c r="K801" s="79" t="str">
        <f t="shared" si="105"/>
        <v>8718558733845</v>
      </c>
      <c r="L801" s="79">
        <v>8718558</v>
      </c>
      <c r="M801" s="79">
        <f t="shared" si="106"/>
        <v>34</v>
      </c>
      <c r="N801" s="79">
        <f t="shared" si="107"/>
        <v>102</v>
      </c>
      <c r="O801" s="79">
        <f t="shared" si="108"/>
        <v>33</v>
      </c>
      <c r="P801" s="79">
        <f t="shared" si="109"/>
        <v>135</v>
      </c>
      <c r="Q801" s="79">
        <f t="shared" si="110"/>
        <v>140</v>
      </c>
      <c r="R801" s="79">
        <f t="shared" si="111"/>
        <v>5</v>
      </c>
      <c r="S801" s="108">
        <v>128.75</v>
      </c>
      <c r="T801" s="111" t="s">
        <v>32</v>
      </c>
    </row>
    <row r="802" spans="1:20" s="50" customFormat="1" ht="19.5" customHeight="1" x14ac:dyDescent="0.2">
      <c r="A802" s="81"/>
      <c r="B802" s="66"/>
      <c r="C802" s="97"/>
      <c r="D802" s="66"/>
      <c r="E802" s="66"/>
      <c r="F802" s="66"/>
      <c r="G802" s="107">
        <v>73385</v>
      </c>
      <c r="H802" s="79" t="s">
        <v>560</v>
      </c>
      <c r="I802" s="100" t="s">
        <v>484</v>
      </c>
      <c r="J802" s="66">
        <f>Tabel32[[#This Row],[Artikelnummer gAvilar]]</f>
        <v>73385</v>
      </c>
      <c r="K802" s="79" t="str">
        <f t="shared" si="105"/>
        <v>8718558733852</v>
      </c>
      <c r="L802" s="79">
        <v>8718558</v>
      </c>
      <c r="M802" s="79">
        <f t="shared" si="106"/>
        <v>35</v>
      </c>
      <c r="N802" s="79">
        <f t="shared" si="107"/>
        <v>105</v>
      </c>
      <c r="O802" s="79">
        <f t="shared" si="108"/>
        <v>33</v>
      </c>
      <c r="P802" s="79">
        <f t="shared" si="109"/>
        <v>138</v>
      </c>
      <c r="Q802" s="79">
        <f t="shared" si="110"/>
        <v>140</v>
      </c>
      <c r="R802" s="79">
        <f t="shared" si="111"/>
        <v>2</v>
      </c>
      <c r="S802" s="108">
        <v>231.75</v>
      </c>
      <c r="T802" s="111" t="s">
        <v>32</v>
      </c>
    </row>
    <row r="803" spans="1:20" s="50" customFormat="1" ht="19.5" customHeight="1" x14ac:dyDescent="0.2">
      <c r="A803" s="15" t="s">
        <v>256</v>
      </c>
      <c r="B803" s="15" t="s">
        <v>256</v>
      </c>
      <c r="C803" s="12" t="s">
        <v>506</v>
      </c>
      <c r="D803" s="15" t="s">
        <v>256</v>
      </c>
      <c r="E803" s="15" t="s">
        <v>256</v>
      </c>
      <c r="F803" s="15" t="s">
        <v>256</v>
      </c>
      <c r="G803" s="116">
        <v>72219</v>
      </c>
      <c r="H803" s="17" t="s">
        <v>649</v>
      </c>
      <c r="I803" s="17" t="s">
        <v>484</v>
      </c>
      <c r="J803" s="15">
        <f>Tabel32[[#This Row],[Artikelnummer gAvilar]]</f>
        <v>72219</v>
      </c>
      <c r="K803" s="17" t="str">
        <f t="shared" si="105"/>
        <v>8718558722191</v>
      </c>
      <c r="L803" s="17">
        <v>8718558</v>
      </c>
      <c r="M803" s="17">
        <f t="shared" si="106"/>
        <v>38</v>
      </c>
      <c r="N803" s="17">
        <f t="shared" si="107"/>
        <v>114</v>
      </c>
      <c r="O803" s="17">
        <f t="shared" si="108"/>
        <v>25</v>
      </c>
      <c r="P803" s="17">
        <f t="shared" si="109"/>
        <v>139</v>
      </c>
      <c r="Q803" s="17">
        <f t="shared" si="110"/>
        <v>140</v>
      </c>
      <c r="R803" s="17">
        <f t="shared" si="111"/>
        <v>1</v>
      </c>
      <c r="S803" s="117">
        <v>36.822499999999998</v>
      </c>
      <c r="T803" s="118" t="s">
        <v>32</v>
      </c>
    </row>
    <row r="804" spans="1:20" s="50" customFormat="1" ht="20.100000000000001" customHeight="1" x14ac:dyDescent="0.2">
      <c r="A804" s="3"/>
      <c r="B804" s="36"/>
      <c r="C804" s="3"/>
      <c r="D804" s="3"/>
      <c r="E804" s="36"/>
      <c r="F804" s="37"/>
      <c r="G804" s="3"/>
      <c r="H804" s="3"/>
      <c r="I804" s="3"/>
      <c r="J804" s="36"/>
      <c r="K804" s="46"/>
      <c r="L804" s="3"/>
      <c r="M804" s="3"/>
      <c r="N804" s="3"/>
      <c r="O804" s="3"/>
      <c r="P804" s="3"/>
      <c r="Q804" s="3"/>
      <c r="R804" s="3"/>
      <c r="S804" s="3"/>
      <c r="T804" s="3"/>
    </row>
    <row r="805" spans="1:20" x14ac:dyDescent="0.2">
      <c r="H805" s="27"/>
      <c r="I805" s="5"/>
      <c r="J805" s="4"/>
      <c r="K805" s="45"/>
      <c r="L805" s="5"/>
      <c r="M805" s="5"/>
      <c r="N805" s="5"/>
      <c r="O805" s="5"/>
      <c r="P805" s="5"/>
      <c r="Q805" s="5"/>
      <c r="R805" s="5"/>
    </row>
  </sheetData>
  <sheetProtection autoFilter="0"/>
  <mergeCells count="4">
    <mergeCell ref="G1:T1"/>
    <mergeCell ref="G4:T4"/>
    <mergeCell ref="A5:T5"/>
    <mergeCell ref="G11:T11"/>
  </mergeCells>
  <phoneticPr fontId="22" type="noConversion"/>
  <printOptions horizontalCentered="1"/>
  <pageMargins left="0.31496062992125984" right="0.31496062992125984" top="0.70866141732283472" bottom="0.47244094488188981" header="0.39370078740157483" footer="0.19685039370078741"/>
  <pageSetup paperSize="9" scale="68" fitToHeight="24" orientation="landscape" r:id="rId1"/>
  <headerFooter alignWithMargins="0">
    <oddFooter>&amp;L&amp;F</oddFooter>
  </headerFooter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7C4001A-BFFC-476B-9A0A-13743DA2B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9</vt:i4>
      </vt:variant>
    </vt:vector>
  </HeadingPairs>
  <TitlesOfParts>
    <vt:vector size="11" baseType="lpstr">
      <vt:lpstr>Prijslijst producten</vt:lpstr>
      <vt:lpstr>Bijbehorende art.</vt:lpstr>
      <vt:lpstr>'Prijslijst producten'!Afdrukbereik</vt:lpstr>
      <vt:lpstr>'Bijbehorende art.'!Afdruktitels</vt:lpstr>
      <vt:lpstr>'Prijslijst producten'!Afdruktitels</vt:lpstr>
      <vt:lpstr>'Bijbehorende art.'!Print_Area</vt:lpstr>
      <vt:lpstr>'Prijslijst producten'!Print_Area</vt:lpstr>
      <vt:lpstr>'Bijbehorende art.'!Print_Titles</vt:lpstr>
      <vt:lpstr>'Prijslijst producten'!Print_Titles</vt:lpstr>
      <vt:lpstr>'Bijbehorende art.'!skuId</vt:lpstr>
      <vt:lpstr>'Prijslijst producten'!skuId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ten Hove</dc:creator>
  <cp:keywords/>
  <dc:description/>
  <cp:lastModifiedBy>Rob ten Hove</cp:lastModifiedBy>
  <cp:lastPrinted>2023-02-01T14:16:08Z</cp:lastPrinted>
  <dcterms:created xsi:type="dcterms:W3CDTF">2016-07-27T10:19:49Z</dcterms:created>
  <dcterms:modified xsi:type="dcterms:W3CDTF">2025-04-30T07:52:12Z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TC010219731043</vt:lpwstr>
  </property>
</Properties>
</file>